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30" windowWidth="20730" windowHeight="4965" firstSheet="1" activeTab="1"/>
  </bookViews>
  <sheets>
    <sheet name="总表" sheetId="1" state="hidden" r:id="rId1"/>
    <sheet name="汇总" sheetId="9" r:id="rId2"/>
    <sheet name="计划新开" sheetId="8" r:id="rId3"/>
    <sheet name="结转在建" sheetId="2" r:id="rId4"/>
    <sheet name="计划竣工" sheetId="3" r:id="rId5"/>
    <sheet name="储备项目" sheetId="13" r:id="rId6"/>
    <sheet name="Sheet5" sheetId="12" state="hidden" r:id="rId7"/>
    <sheet name="Sheet1" sheetId="11" state="hidden" r:id="rId8"/>
    <sheet name="Sheet2" sheetId="5" state="hidden" r:id="rId9"/>
    <sheet name="Sheet3" sheetId="6" state="hidden" r:id="rId10"/>
    <sheet name="Sheet4" sheetId="7" state="hidden" r:id="rId11"/>
    <sheet name="Sheet6" sheetId="14" r:id="rId12"/>
  </sheets>
  <definedNames>
    <definedName name="_xlnm._FilterDatabase" localSheetId="5" hidden="1">储备项目!$B$8:$B$24</definedName>
    <definedName name="_xlnm._FilterDatabase" localSheetId="4" hidden="1">计划竣工!$A$3:$AF$44</definedName>
    <definedName name="_xlnm._FilterDatabase" localSheetId="2" hidden="1">计划新开!$A$3:$AF$56</definedName>
    <definedName name="_xlnm._FilterDatabase" localSheetId="3" hidden="1">结转在建!$A$3:$AF$42</definedName>
    <definedName name="_xlnm._FilterDatabase" localSheetId="0" hidden="1">总表!$B$2:$Z$186</definedName>
    <definedName name="_xlnm.Print_Area" localSheetId="4">计划竣工!$A$1:$AD$44</definedName>
    <definedName name="_xlnm.Print_Area" localSheetId="3">结转在建!$A$1:$AD$42</definedName>
    <definedName name="_xlnm.Print_Titles" localSheetId="8">Sheet2!$1:$4</definedName>
    <definedName name="_xlnm.Print_Titles" localSheetId="5">储备项目!$1:$3</definedName>
    <definedName name="_xlnm.Print_Titles" localSheetId="4">计划竣工!$1:$3</definedName>
    <definedName name="_xlnm.Print_Titles" localSheetId="2">计划新开!$1:$3</definedName>
    <definedName name="_xlnm.Print_Titles" localSheetId="3">结转在建!$1:$3</definedName>
  </definedNames>
  <calcPr calcId="125725"/>
</workbook>
</file>

<file path=xl/calcChain.xml><?xml version="1.0" encoding="utf-8"?>
<calcChain xmlns="http://schemas.openxmlformats.org/spreadsheetml/2006/main">
  <c r="L4" i="3"/>
  <c r="L31"/>
  <c r="F31" i="2"/>
  <c r="C18" i="9"/>
  <c r="C13" l="1"/>
  <c r="G4" i="13" l="1"/>
  <c r="F4"/>
  <c r="C9" i="9"/>
  <c r="F27" i="2" l="1"/>
  <c r="F26" s="1"/>
  <c r="G18"/>
  <c r="H18"/>
  <c r="I18"/>
  <c r="J18"/>
  <c r="K18"/>
  <c r="L18"/>
  <c r="F18"/>
  <c r="F13"/>
  <c r="F11"/>
  <c r="F6"/>
  <c r="L31"/>
  <c r="K31"/>
  <c r="M31"/>
  <c r="N31"/>
  <c r="O31"/>
  <c r="G31"/>
  <c r="H31"/>
  <c r="I31"/>
  <c r="J31"/>
  <c r="L27"/>
  <c r="L13"/>
  <c r="I6"/>
  <c r="G16" i="9"/>
  <c r="L22" i="3"/>
  <c r="G15"/>
  <c r="H15"/>
  <c r="I15"/>
  <c r="J15"/>
  <c r="K15"/>
  <c r="L15"/>
  <c r="L7"/>
  <c r="L29"/>
  <c r="L21" s="1"/>
  <c r="G12" i="9"/>
  <c r="H22" i="3"/>
  <c r="L19"/>
  <c r="J7"/>
  <c r="F7"/>
  <c r="J13" i="2" l="1"/>
  <c r="K13"/>
  <c r="I13"/>
  <c r="G6" i="8" l="1"/>
  <c r="H6"/>
  <c r="I6"/>
  <c r="J6"/>
  <c r="K6"/>
  <c r="L6"/>
  <c r="G9"/>
  <c r="H9"/>
  <c r="I9"/>
  <c r="J9"/>
  <c r="K9"/>
  <c r="L9"/>
  <c r="G12"/>
  <c r="H12"/>
  <c r="I12"/>
  <c r="J12"/>
  <c r="K12"/>
  <c r="L12"/>
  <c r="G19"/>
  <c r="H19"/>
  <c r="I19"/>
  <c r="J19"/>
  <c r="K19"/>
  <c r="L19"/>
  <c r="G26"/>
  <c r="H26"/>
  <c r="I26"/>
  <c r="J26"/>
  <c r="K26"/>
  <c r="L26"/>
  <c r="F26"/>
  <c r="G33"/>
  <c r="H33"/>
  <c r="I33"/>
  <c r="J33"/>
  <c r="K33"/>
  <c r="L33"/>
  <c r="G37"/>
  <c r="H37"/>
  <c r="I37"/>
  <c r="J37"/>
  <c r="K37"/>
  <c r="L37"/>
  <c r="G45"/>
  <c r="H45"/>
  <c r="I45"/>
  <c r="J45"/>
  <c r="K45"/>
  <c r="L45"/>
  <c r="G8" i="9" s="1"/>
  <c r="F45" i="8"/>
  <c r="F37"/>
  <c r="F33"/>
  <c r="F32" s="1"/>
  <c r="F19"/>
  <c r="F12"/>
  <c r="F9"/>
  <c r="F6"/>
  <c r="H5" l="1"/>
  <c r="J5"/>
  <c r="G5"/>
  <c r="K5"/>
  <c r="I5"/>
  <c r="L5"/>
  <c r="G6" i="9" s="1"/>
  <c r="I32" i="8"/>
  <c r="J32"/>
  <c r="J4" s="1"/>
  <c r="K32"/>
  <c r="G32"/>
  <c r="G4" s="1"/>
  <c r="L32"/>
  <c r="G7" i="9" s="1"/>
  <c r="H32" i="8"/>
  <c r="H4" s="1"/>
  <c r="K6" i="2"/>
  <c r="K11"/>
  <c r="G5" i="9" l="1"/>
  <c r="K4" i="8"/>
  <c r="I4"/>
  <c r="L4"/>
  <c r="M45"/>
  <c r="N45"/>
  <c r="O45"/>
  <c r="S45"/>
  <c r="T45"/>
  <c r="U45"/>
  <c r="V45"/>
  <c r="W45"/>
  <c r="S37"/>
  <c r="T37"/>
  <c r="U37"/>
  <c r="V37"/>
  <c r="W37"/>
  <c r="AB37"/>
  <c r="AC37"/>
  <c r="M37"/>
  <c r="N37"/>
  <c r="O37"/>
  <c r="S19"/>
  <c r="F17" i="9" l="1"/>
  <c r="D17"/>
  <c r="M4" i="13"/>
  <c r="L4"/>
  <c r="K4"/>
  <c r="J4"/>
  <c r="I4"/>
  <c r="H4"/>
  <c r="G17" i="9" s="1"/>
  <c r="C5"/>
  <c r="K31" i="3"/>
  <c r="F31"/>
  <c r="G29"/>
  <c r="H29"/>
  <c r="I29"/>
  <c r="J29"/>
  <c r="K29"/>
  <c r="F29"/>
  <c r="G22"/>
  <c r="I22"/>
  <c r="J22"/>
  <c r="K22"/>
  <c r="F22"/>
  <c r="K19"/>
  <c r="F19"/>
  <c r="F15"/>
  <c r="G7"/>
  <c r="H7"/>
  <c r="I7"/>
  <c r="K7"/>
  <c r="K27" i="2"/>
  <c r="G27"/>
  <c r="H27"/>
  <c r="I27"/>
  <c r="J27"/>
  <c r="F24"/>
  <c r="F5" s="1"/>
  <c r="F4" s="1"/>
  <c r="F21" i="3" l="1"/>
  <c r="F5" i="8" l="1"/>
  <c r="F4" s="1"/>
  <c r="E7" i="9" l="1"/>
  <c r="F7"/>
  <c r="M33" i="8"/>
  <c r="M32" s="1"/>
  <c r="N33"/>
  <c r="N32" s="1"/>
  <c r="O33"/>
  <c r="O32" s="1"/>
  <c r="S33"/>
  <c r="S32" s="1"/>
  <c r="T33"/>
  <c r="T32" s="1"/>
  <c r="U33"/>
  <c r="U32" s="1"/>
  <c r="V33"/>
  <c r="V32" s="1"/>
  <c r="W33"/>
  <c r="W32" s="1"/>
  <c r="G13" i="2"/>
  <c r="H13"/>
  <c r="M13"/>
  <c r="N13"/>
  <c r="O13"/>
  <c r="S13"/>
  <c r="T13"/>
  <c r="U13"/>
  <c r="V13"/>
  <c r="W13"/>
  <c r="E12" i="9"/>
  <c r="M42" i="2"/>
  <c r="N42"/>
  <c r="O42"/>
  <c r="S42"/>
  <c r="T42"/>
  <c r="U42"/>
  <c r="V42"/>
  <c r="W42"/>
  <c r="J24"/>
  <c r="K24"/>
  <c r="K5" s="1"/>
  <c r="L24"/>
  <c r="M24"/>
  <c r="N24"/>
  <c r="O24"/>
  <c r="L18" i="3"/>
  <c r="L5" s="1"/>
  <c r="M18"/>
  <c r="N18"/>
  <c r="O18"/>
  <c r="S18"/>
  <c r="T18"/>
  <c r="U18"/>
  <c r="V18"/>
  <c r="W18"/>
  <c r="J21"/>
  <c r="E15" i="9" s="1"/>
  <c r="M22" i="3"/>
  <c r="N22"/>
  <c r="O22"/>
  <c r="S22"/>
  <c r="T22"/>
  <c r="U22"/>
  <c r="V22"/>
  <c r="W22"/>
  <c r="M15"/>
  <c r="N15"/>
  <c r="O15"/>
  <c r="S15"/>
  <c r="T15"/>
  <c r="U15"/>
  <c r="V15"/>
  <c r="W15"/>
  <c r="T31" i="2"/>
  <c r="U31"/>
  <c r="V31"/>
  <c r="W31"/>
  <c r="T27"/>
  <c r="T26" s="1"/>
  <c r="U27"/>
  <c r="U26" s="1"/>
  <c r="V27"/>
  <c r="V26" s="1"/>
  <c r="W27"/>
  <c r="M27"/>
  <c r="N27"/>
  <c r="O27"/>
  <c r="S27"/>
  <c r="S31"/>
  <c r="T6"/>
  <c r="T18"/>
  <c r="T24"/>
  <c r="U6"/>
  <c r="U18"/>
  <c r="U24"/>
  <c r="V6"/>
  <c r="V18"/>
  <c r="V24"/>
  <c r="W6"/>
  <c r="W18"/>
  <c r="W24"/>
  <c r="G6"/>
  <c r="G11"/>
  <c r="G24"/>
  <c r="H6"/>
  <c r="H11"/>
  <c r="H24"/>
  <c r="I11"/>
  <c r="I24"/>
  <c r="J6"/>
  <c r="J11"/>
  <c r="L6"/>
  <c r="L11"/>
  <c r="M6"/>
  <c r="M11"/>
  <c r="M18"/>
  <c r="N6"/>
  <c r="N11"/>
  <c r="N18"/>
  <c r="O6"/>
  <c r="O11"/>
  <c r="O18"/>
  <c r="M26" i="8"/>
  <c r="N26"/>
  <c r="O26"/>
  <c r="S26"/>
  <c r="T26"/>
  <c r="U26"/>
  <c r="V26"/>
  <c r="W26"/>
  <c r="M31" i="3"/>
  <c r="M29" s="1"/>
  <c r="N31"/>
  <c r="N29" s="1"/>
  <c r="T31"/>
  <c r="T29" s="1"/>
  <c r="T21" s="1"/>
  <c r="U31"/>
  <c r="U29" s="1"/>
  <c r="V31"/>
  <c r="V29" s="1"/>
  <c r="V21" s="1"/>
  <c r="W31"/>
  <c r="W29" s="1"/>
  <c r="S31"/>
  <c r="S29" s="1"/>
  <c r="G31"/>
  <c r="H31"/>
  <c r="I31"/>
  <c r="I21" s="1"/>
  <c r="J31"/>
  <c r="E16" i="9" s="1"/>
  <c r="O31" i="3"/>
  <c r="O29" s="1"/>
  <c r="D16" i="9"/>
  <c r="N91" i="7"/>
  <c r="E91"/>
  <c r="N90"/>
  <c r="E90"/>
  <c r="N89"/>
  <c r="E89"/>
  <c r="N88"/>
  <c r="E88"/>
  <c r="N87"/>
  <c r="E87"/>
  <c r="I86"/>
  <c r="H86"/>
  <c r="G86"/>
  <c r="E86"/>
  <c r="N85"/>
  <c r="E85"/>
  <c r="N84"/>
  <c r="E84"/>
  <c r="N83"/>
  <c r="E83"/>
  <c r="N82"/>
  <c r="E82"/>
  <c r="N81"/>
  <c r="E81"/>
  <c r="N80"/>
  <c r="E80"/>
  <c r="N79"/>
  <c r="E79"/>
  <c r="N78"/>
  <c r="E78"/>
  <c r="N77"/>
  <c r="E77"/>
  <c r="N76"/>
  <c r="E76"/>
  <c r="N75"/>
  <c r="E75"/>
  <c r="N74"/>
  <c r="E74"/>
  <c r="N73"/>
  <c r="E73"/>
  <c r="N72"/>
  <c r="E72"/>
  <c r="N71"/>
  <c r="E71"/>
  <c r="N70"/>
  <c r="E70"/>
  <c r="N69"/>
  <c r="E69"/>
  <c r="N68"/>
  <c r="E68"/>
  <c r="N67"/>
  <c r="E67"/>
  <c r="N66"/>
  <c r="E66"/>
  <c r="N65"/>
  <c r="E65"/>
  <c r="N64"/>
  <c r="E64"/>
  <c r="N63"/>
  <c r="E63"/>
  <c r="N62"/>
  <c r="E62"/>
  <c r="N61"/>
  <c r="E61"/>
  <c r="N60"/>
  <c r="E60"/>
  <c r="N59"/>
  <c r="E59"/>
  <c r="I58"/>
  <c r="H58"/>
  <c r="N58" s="1"/>
  <c r="G58"/>
  <c r="G57" s="1"/>
  <c r="E58"/>
  <c r="E57"/>
  <c r="N56"/>
  <c r="E56"/>
  <c r="N55"/>
  <c r="E55"/>
  <c r="N54"/>
  <c r="E54"/>
  <c r="N53"/>
  <c r="E53"/>
  <c r="N52"/>
  <c r="E52"/>
  <c r="N51"/>
  <c r="E51"/>
  <c r="N50"/>
  <c r="E50"/>
  <c r="N49"/>
  <c r="E49"/>
  <c r="I48"/>
  <c r="H48"/>
  <c r="G48"/>
  <c r="E48"/>
  <c r="N47"/>
  <c r="E47"/>
  <c r="N46"/>
  <c r="E46"/>
  <c r="N45"/>
  <c r="E45"/>
  <c r="N44"/>
  <c r="E44"/>
  <c r="N43"/>
  <c r="E43"/>
  <c r="N42"/>
  <c r="E42"/>
  <c r="N41"/>
  <c r="E41"/>
  <c r="N40"/>
  <c r="E40"/>
  <c r="N39"/>
  <c r="E39"/>
  <c r="N38"/>
  <c r="E38"/>
  <c r="N37"/>
  <c r="E37"/>
  <c r="N36"/>
  <c r="E36"/>
  <c r="I35"/>
  <c r="H35"/>
  <c r="G35"/>
  <c r="G19" s="1"/>
  <c r="E35"/>
  <c r="N34"/>
  <c r="E34"/>
  <c r="N33"/>
  <c r="E33"/>
  <c r="N32"/>
  <c r="E32"/>
  <c r="N31"/>
  <c r="E31"/>
  <c r="N30"/>
  <c r="E30"/>
  <c r="N29"/>
  <c r="E29"/>
  <c r="N28"/>
  <c r="E28"/>
  <c r="N27"/>
  <c r="E27"/>
  <c r="N26"/>
  <c r="E26"/>
  <c r="N25"/>
  <c r="E25"/>
  <c r="N24"/>
  <c r="E24"/>
  <c r="N23"/>
  <c r="E23"/>
  <c r="N22"/>
  <c r="E22"/>
  <c r="N21"/>
  <c r="E21"/>
  <c r="N20"/>
  <c r="E20"/>
  <c r="A20"/>
  <c r="A21" s="1"/>
  <c r="A22" s="1"/>
  <c r="A23" s="1"/>
  <c r="A24" s="1"/>
  <c r="A25" s="1"/>
  <c r="A26" s="1"/>
  <c r="A27" s="1"/>
  <c r="A28" s="1"/>
  <c r="A29" s="1"/>
  <c r="A30" s="1"/>
  <c r="A31" s="1"/>
  <c r="A32" s="1"/>
  <c r="A33" s="1"/>
  <c r="A34" s="1"/>
  <c r="I19"/>
  <c r="E19"/>
  <c r="N18"/>
  <c r="E18"/>
  <c r="N17"/>
  <c r="E17"/>
  <c r="N16"/>
  <c r="E16"/>
  <c r="N15"/>
  <c r="E15"/>
  <c r="N14"/>
  <c r="E14"/>
  <c r="I13"/>
  <c r="H13"/>
  <c r="G13"/>
  <c r="E13"/>
  <c r="N12"/>
  <c r="E12"/>
  <c r="N11"/>
  <c r="E11"/>
  <c r="N10"/>
  <c r="E10"/>
  <c r="N9"/>
  <c r="E9"/>
  <c r="N8"/>
  <c r="E8"/>
  <c r="N7"/>
  <c r="E7"/>
  <c r="I6"/>
  <c r="H6"/>
  <c r="G6"/>
  <c r="AA131" i="6"/>
  <c r="E131"/>
  <c r="AA130"/>
  <c r="E130"/>
  <c r="AA129"/>
  <c r="E129"/>
  <c r="AA128"/>
  <c r="E128"/>
  <c r="AA127"/>
  <c r="E127"/>
  <c r="AA126"/>
  <c r="E126"/>
  <c r="AA125"/>
  <c r="E125"/>
  <c r="AA124"/>
  <c r="E124"/>
  <c r="AA123"/>
  <c r="E123"/>
  <c r="AA122"/>
  <c r="E122"/>
  <c r="AA121"/>
  <c r="E121"/>
  <c r="AA120"/>
  <c r="E120"/>
  <c r="AA119"/>
  <c r="E119"/>
  <c r="AA118"/>
  <c r="E118"/>
  <c r="AA117"/>
  <c r="E117"/>
  <c r="AA116"/>
  <c r="E116"/>
  <c r="AA115"/>
  <c r="E115"/>
  <c r="AA114"/>
  <c r="E114"/>
  <c r="AA113"/>
  <c r="E113"/>
  <c r="AA112"/>
  <c r="E112"/>
  <c r="AA111"/>
  <c r="E111"/>
  <c r="AA110"/>
  <c r="E110"/>
  <c r="AA109"/>
  <c r="E109"/>
  <c r="AA108"/>
  <c r="E108"/>
  <c r="AA107"/>
  <c r="E107"/>
  <c r="AA106"/>
  <c r="E106"/>
  <c r="L105"/>
  <c r="AA105" s="1"/>
  <c r="K105"/>
  <c r="E105"/>
  <c r="L104"/>
  <c r="K104"/>
  <c r="K103" s="1"/>
  <c r="E104"/>
  <c r="S103"/>
  <c r="R103"/>
  <c r="Q103"/>
  <c r="P103"/>
  <c r="O103"/>
  <c r="J103"/>
  <c r="I103"/>
  <c r="H103"/>
  <c r="G103"/>
  <c r="E103"/>
  <c r="AA102"/>
  <c r="E102"/>
  <c r="AA101"/>
  <c r="E101"/>
  <c r="AA100"/>
  <c r="E100"/>
  <c r="AA99"/>
  <c r="E99"/>
  <c r="AA98"/>
  <c r="E98"/>
  <c r="AA97"/>
  <c r="E97"/>
  <c r="AA96"/>
  <c r="E96"/>
  <c r="AA95"/>
  <c r="E95"/>
  <c r="AA94"/>
  <c r="E94"/>
  <c r="AA93"/>
  <c r="E93"/>
  <c r="AA92"/>
  <c r="E92"/>
  <c r="AA91"/>
  <c r="E91"/>
  <c r="AA90"/>
  <c r="E90"/>
  <c r="AA89"/>
  <c r="E89"/>
  <c r="AA88"/>
  <c r="E88"/>
  <c r="S87"/>
  <c r="R87"/>
  <c r="Q87"/>
  <c r="P87"/>
  <c r="P86" s="1"/>
  <c r="O87"/>
  <c r="L87"/>
  <c r="K87"/>
  <c r="J87"/>
  <c r="I87"/>
  <c r="H87"/>
  <c r="G87"/>
  <c r="G86" s="1"/>
  <c r="E87"/>
  <c r="E86"/>
  <c r="AA85"/>
  <c r="E85"/>
  <c r="AA84"/>
  <c r="E84"/>
  <c r="AA83"/>
  <c r="E83"/>
  <c r="AA82"/>
  <c r="E82"/>
  <c r="AA81"/>
  <c r="E81"/>
  <c r="AA80"/>
  <c r="E80"/>
  <c r="AA79"/>
  <c r="E79"/>
  <c r="AA78"/>
  <c r="E78"/>
  <c r="AA77"/>
  <c r="E77"/>
  <c r="AA76"/>
  <c r="E76"/>
  <c r="AA75"/>
  <c r="E75"/>
  <c r="AA74"/>
  <c r="E74"/>
  <c r="AA73"/>
  <c r="E73"/>
  <c r="AA72"/>
  <c r="E72"/>
  <c r="AA71"/>
  <c r="E71"/>
  <c r="S70"/>
  <c r="R70"/>
  <c r="Q70"/>
  <c r="P70"/>
  <c r="O70"/>
  <c r="L70"/>
  <c r="K70"/>
  <c r="J70"/>
  <c r="I70"/>
  <c r="H70"/>
  <c r="G70"/>
  <c r="E70"/>
  <c r="AA69"/>
  <c r="E69"/>
  <c r="AA68"/>
  <c r="E68"/>
  <c r="AA67"/>
  <c r="E67"/>
  <c r="AA66"/>
  <c r="E66"/>
  <c r="AA65"/>
  <c r="E65"/>
  <c r="AA64"/>
  <c r="E64"/>
  <c r="AA63"/>
  <c r="E63"/>
  <c r="AA62"/>
  <c r="E62"/>
  <c r="AA61"/>
  <c r="E61"/>
  <c r="AA60"/>
  <c r="E60"/>
  <c r="AA59"/>
  <c r="E59"/>
  <c r="AA58"/>
  <c r="E58"/>
  <c r="AA57"/>
  <c r="E57"/>
  <c r="AA56"/>
  <c r="E56"/>
  <c r="AA55"/>
  <c r="E55"/>
  <c r="AA54"/>
  <c r="E54"/>
  <c r="AA53"/>
  <c r="E53"/>
  <c r="S52"/>
  <c r="R52"/>
  <c r="Q52"/>
  <c r="P52"/>
  <c r="O52"/>
  <c r="L52"/>
  <c r="K52"/>
  <c r="J52"/>
  <c r="I52"/>
  <c r="H52"/>
  <c r="G52"/>
  <c r="E52"/>
  <c r="AA51"/>
  <c r="E51"/>
  <c r="AA50"/>
  <c r="E50"/>
  <c r="AA49"/>
  <c r="E49"/>
  <c r="AA48"/>
  <c r="E48"/>
  <c r="AA47"/>
  <c r="E47"/>
  <c r="AA46"/>
  <c r="E46"/>
  <c r="AA45"/>
  <c r="E45"/>
  <c r="AA44"/>
  <c r="E44"/>
  <c r="AA43"/>
  <c r="E43"/>
  <c r="E42"/>
  <c r="AA41"/>
  <c r="E41"/>
  <c r="AA40"/>
  <c r="E40"/>
  <c r="AA39"/>
  <c r="E39"/>
  <c r="AA38"/>
  <c r="E38"/>
  <c r="AA37"/>
  <c r="E37"/>
  <c r="AA36"/>
  <c r="E36"/>
  <c r="AA35"/>
  <c r="E35"/>
  <c r="AA34"/>
  <c r="E34"/>
  <c r="AA33"/>
  <c r="E33"/>
  <c r="AA32"/>
  <c r="E32"/>
  <c r="AA31"/>
  <c r="E31"/>
  <c r="AA30"/>
  <c r="E30"/>
  <c r="AA29"/>
  <c r="E29"/>
  <c r="AA28"/>
  <c r="E28"/>
  <c r="AA27"/>
  <c r="E27"/>
  <c r="AA26"/>
  <c r="E26"/>
  <c r="AA25"/>
  <c r="E25"/>
  <c r="AA24"/>
  <c r="E24"/>
  <c r="AA23"/>
  <c r="E23"/>
  <c r="AA22"/>
  <c r="E22"/>
  <c r="AA21"/>
  <c r="E21"/>
  <c r="AA20"/>
  <c r="E20"/>
  <c r="AA19"/>
  <c r="E19"/>
  <c r="AA18"/>
  <c r="E18"/>
  <c r="AA17"/>
  <c r="E17"/>
  <c r="AA16"/>
  <c r="E16"/>
  <c r="AA15"/>
  <c r="E15"/>
  <c r="E14"/>
  <c r="AA13"/>
  <c r="E13"/>
  <c r="AA12"/>
  <c r="E12"/>
  <c r="AA11"/>
  <c r="E11"/>
  <c r="AA10"/>
  <c r="E10"/>
  <c r="AA9"/>
  <c r="E9"/>
  <c r="AA8"/>
  <c r="E8"/>
  <c r="AA7"/>
  <c r="E7"/>
  <c r="S6"/>
  <c r="R6"/>
  <c r="Q6"/>
  <c r="P6"/>
  <c r="O6"/>
  <c r="L6"/>
  <c r="K6"/>
  <c r="J6"/>
  <c r="I6"/>
  <c r="H6"/>
  <c r="G6"/>
  <c r="I4" i="5"/>
  <c r="H4"/>
  <c r="G4"/>
  <c r="F4"/>
  <c r="F12" i="9"/>
  <c r="D12"/>
  <c r="W19" i="3"/>
  <c r="V19"/>
  <c r="U19"/>
  <c r="T19"/>
  <c r="S19"/>
  <c r="O19"/>
  <c r="N19"/>
  <c r="M19"/>
  <c r="J19"/>
  <c r="I19"/>
  <c r="H19"/>
  <c r="G19"/>
  <c r="G5" s="1"/>
  <c r="V6"/>
  <c r="V7"/>
  <c r="U6"/>
  <c r="U7"/>
  <c r="O6"/>
  <c r="O7"/>
  <c r="N6"/>
  <c r="N7"/>
  <c r="W7"/>
  <c r="T7"/>
  <c r="S7"/>
  <c r="M7"/>
  <c r="W6"/>
  <c r="W5" s="1"/>
  <c r="W4" s="1"/>
  <c r="T6"/>
  <c r="T5" s="1"/>
  <c r="T4" s="1"/>
  <c r="S6"/>
  <c r="S5" s="1"/>
  <c r="S4" s="1"/>
  <c r="M6"/>
  <c r="M5" s="1"/>
  <c r="M4" s="1"/>
  <c r="S18" i="2"/>
  <c r="S6"/>
  <c r="S24"/>
  <c r="W19" i="8"/>
  <c r="V19"/>
  <c r="U19"/>
  <c r="T19"/>
  <c r="O19"/>
  <c r="N19"/>
  <c r="M19"/>
  <c r="W12"/>
  <c r="V12"/>
  <c r="U12"/>
  <c r="T12"/>
  <c r="S12"/>
  <c r="O12"/>
  <c r="N12"/>
  <c r="M12"/>
  <c r="W9"/>
  <c r="V9"/>
  <c r="U9"/>
  <c r="T9"/>
  <c r="S9"/>
  <c r="O9"/>
  <c r="N9"/>
  <c r="M9"/>
  <c r="L9" i="1"/>
  <c r="K9"/>
  <c r="L8"/>
  <c r="K8"/>
  <c r="G42" i="6" l="1"/>
  <c r="G14" s="1"/>
  <c r="I86"/>
  <c r="N35" i="7"/>
  <c r="N48"/>
  <c r="J86" i="6"/>
  <c r="Q86"/>
  <c r="Q42" s="1"/>
  <c r="Q14" s="1"/>
  <c r="Q5" s="1"/>
  <c r="Q4" s="1"/>
  <c r="K86"/>
  <c r="M21" i="3"/>
  <c r="O21"/>
  <c r="G14" i="9"/>
  <c r="N5" i="3"/>
  <c r="N4" s="1"/>
  <c r="I5"/>
  <c r="I4" s="1"/>
  <c r="J5"/>
  <c r="J4" s="1"/>
  <c r="U21"/>
  <c r="N26" i="2"/>
  <c r="J26"/>
  <c r="E11" i="9" s="1"/>
  <c r="W26" i="2"/>
  <c r="N21" i="3"/>
  <c r="D7" i="9"/>
  <c r="G5" i="6"/>
  <c r="G4" s="1"/>
  <c r="AA52"/>
  <c r="I42"/>
  <c r="I14" s="1"/>
  <c r="H19" i="7"/>
  <c r="N19" s="1"/>
  <c r="G5"/>
  <c r="G4" s="1"/>
  <c r="W21" i="3"/>
  <c r="S21"/>
  <c r="H5"/>
  <c r="O86" i="6"/>
  <c r="O42" s="1"/>
  <c r="O14" s="1"/>
  <c r="O5" s="1"/>
  <c r="O4" s="1"/>
  <c r="S86"/>
  <c r="S42" s="1"/>
  <c r="S14" s="1"/>
  <c r="S5" s="1"/>
  <c r="S4" s="1"/>
  <c r="L103"/>
  <c r="N86" i="7"/>
  <c r="P42" i="6"/>
  <c r="P14" s="1"/>
  <c r="P5" s="1"/>
  <c r="P4" s="1"/>
  <c r="I5" i="7"/>
  <c r="G15" i="9"/>
  <c r="AA103" i="6"/>
  <c r="J42"/>
  <c r="J14" s="1"/>
  <c r="J5" s="1"/>
  <c r="J4" s="1"/>
  <c r="AA104"/>
  <c r="F5" i="3"/>
  <c r="AA70" i="6"/>
  <c r="I57" i="7"/>
  <c r="K21" i="3"/>
  <c r="F15" i="9" s="1"/>
  <c r="F16"/>
  <c r="K42" i="6"/>
  <c r="K14" s="1"/>
  <c r="K5" s="1"/>
  <c r="K4" s="1"/>
  <c r="H86"/>
  <c r="H42" s="1"/>
  <c r="H14" s="1"/>
  <c r="H5" s="1"/>
  <c r="H4" s="1"/>
  <c r="R86"/>
  <c r="R42" s="1"/>
  <c r="R14" s="1"/>
  <c r="R5" s="1"/>
  <c r="R4" s="1"/>
  <c r="N13" i="7"/>
  <c r="H21" i="3"/>
  <c r="G21"/>
  <c r="G4" s="1"/>
  <c r="U5"/>
  <c r="U4" s="1"/>
  <c r="H5" i="2"/>
  <c r="W5"/>
  <c r="S5"/>
  <c r="F10" i="9"/>
  <c r="L26" i="2"/>
  <c r="G11" i="9" s="1"/>
  <c r="H26" i="2"/>
  <c r="O5"/>
  <c r="U5"/>
  <c r="U4" s="1"/>
  <c r="S26"/>
  <c r="D10" i="9"/>
  <c r="I5" i="2"/>
  <c r="D11" i="9"/>
  <c r="O26" i="2"/>
  <c r="K26"/>
  <c r="F11" i="9" s="1"/>
  <c r="G26" i="2"/>
  <c r="N5"/>
  <c r="L5"/>
  <c r="G10" i="9" s="1"/>
  <c r="G5" i="2"/>
  <c r="J5"/>
  <c r="E10" i="9" s="1"/>
  <c r="V5" i="2"/>
  <c r="V4" s="1"/>
  <c r="T5"/>
  <c r="T4" s="1"/>
  <c r="M5"/>
  <c r="M26"/>
  <c r="I26"/>
  <c r="T5" i="8"/>
  <c r="M5"/>
  <c r="N5"/>
  <c r="U5"/>
  <c r="K5" i="3"/>
  <c r="F14" i="9" s="1"/>
  <c r="O5" i="3"/>
  <c r="O4" s="1"/>
  <c r="V5"/>
  <c r="V4" s="1"/>
  <c r="D15" i="9"/>
  <c r="O5" i="8"/>
  <c r="V5"/>
  <c r="S5"/>
  <c r="W5"/>
  <c r="I5" i="6"/>
  <c r="I4" s="1"/>
  <c r="L86"/>
  <c r="AA86" s="1"/>
  <c r="H57" i="7"/>
  <c r="N57" s="1"/>
  <c r="AA87" i="6"/>
  <c r="D9" i="9" l="1"/>
  <c r="G9"/>
  <c r="L4" i="2"/>
  <c r="D14" i="9"/>
  <c r="D13" s="1"/>
  <c r="F4" i="3"/>
  <c r="G13" i="9"/>
  <c r="G18" s="1"/>
  <c r="E9"/>
  <c r="E14"/>
  <c r="E13" s="1"/>
  <c r="N4" i="2"/>
  <c r="W4"/>
  <c r="I4"/>
  <c r="J4"/>
  <c r="G9" i="11" s="1"/>
  <c r="G4" i="2"/>
  <c r="H4" i="3"/>
  <c r="H5" i="7"/>
  <c r="F13" i="9"/>
  <c r="S4" i="2"/>
  <c r="F9" i="9"/>
  <c r="I4" i="7"/>
  <c r="D6" i="9"/>
  <c r="L42" i="6"/>
  <c r="E6" i="9"/>
  <c r="O4" i="2"/>
  <c r="H4"/>
  <c r="K4"/>
  <c r="M4"/>
  <c r="F6" i="9"/>
  <c r="K4" i="3"/>
  <c r="H4" i="7"/>
  <c r="L14" i="6" l="1"/>
  <c r="AA42"/>
  <c r="F9" i="11"/>
  <c r="F10" s="1"/>
  <c r="F14"/>
  <c r="AA14" i="6" l="1"/>
  <c r="L5"/>
  <c r="L4" s="1"/>
  <c r="D8" i="9"/>
  <c r="D5" s="1"/>
  <c r="D18" s="1"/>
  <c r="F8"/>
  <c r="E8"/>
  <c r="E5" s="1"/>
  <c r="E18" s="1"/>
  <c r="S4" i="8"/>
  <c r="N4"/>
  <c r="V4"/>
  <c r="U4"/>
  <c r="W4"/>
  <c r="O4"/>
  <c r="M4"/>
  <c r="T4"/>
  <c r="F5" i="9" l="1"/>
  <c r="F18" s="1"/>
</calcChain>
</file>

<file path=xl/sharedStrings.xml><?xml version="1.0" encoding="utf-8"?>
<sst xmlns="http://schemas.openxmlformats.org/spreadsheetml/2006/main" count="3923" uniqueCount="1435">
  <si>
    <t>物联网感知交通核心技术研发及产业化基地建设项目</t>
  </si>
  <si>
    <t>建设规模：建筑面积38000平方米，建设产品组装生产5条、软硬件调试线1条，达产后年产感知交通系列产品11000台套。主要建设内容：本项目主要针对物联网感知交通产品进行研发及产业化，建设房屋用于研究开发的办公场所和产业化生产基地。</t>
  </si>
  <si>
    <t>李紫倩</t>
  </si>
  <si>
    <t>天津天加能源网络数据技术服务有限公司</t>
  </si>
  <si>
    <t>天加空调能源数据管理项目</t>
  </si>
  <si>
    <t>建设天加能源网数据管理及服务中心北方区域总部、空调余热利用研发应用中心</t>
  </si>
  <si>
    <t>华苑科技园（环外）</t>
  </si>
  <si>
    <t>15亩</t>
  </si>
  <si>
    <t>竣工使用</t>
  </si>
  <si>
    <t>3亿元</t>
  </si>
  <si>
    <t>8000万</t>
  </si>
  <si>
    <t>能源网综合楼</t>
  </si>
  <si>
    <t>新建能源网综合楼，建筑面积13500平米，用于能源网络办公、培训</t>
  </si>
  <si>
    <t>项目完工</t>
  </si>
  <si>
    <t>天津天汽模飞悦航空装备技术有限公司</t>
  </si>
  <si>
    <t>庞巴迪宇航项目</t>
  </si>
  <si>
    <t>厂房面积9241.6平方米，高度12米，五层办公楼，一层面积1140平方米，二层至五层1980平方米，门卫24平方米。厂房生产制造产品使用；办公楼：技术、行政、办公使用（其中含一楼展厅）；测量设备及加工设备12台套。</t>
  </si>
  <si>
    <t>贺辉</t>
  </si>
  <si>
    <t>天津天堰科技股份有限公司</t>
  </si>
  <si>
    <t>营销网络与区域服务中心建设</t>
  </si>
  <si>
    <t>项目总投资7960.08万元，购置房屋面积1900平方米。项目购置触控教学电视、拼接屏组装配件等设备49台/套，进行房屋装修。在天津展示和服务中心建设，未来亦计划在成都和深圳建设分中心。</t>
  </si>
  <si>
    <t>马英达</t>
  </si>
  <si>
    <t>医学教育训练与管理系统升级改造</t>
  </si>
  <si>
    <t>项目总投资6292.61万元，购置房屋面积456平方米。项目购置高端刀片机服务器、操作系统等配套设备125台/套，进行房屋装修，及升级中心、数据中心、病例管理中心的建设。</t>
  </si>
  <si>
    <t>医学虚拟现实产品升级改造</t>
  </si>
  <si>
    <t>项目总投资6758.21万元，购置房屋面积610平方米。项目购置开发用VR设备、空间传感器等配套设备41台/套，进行房屋装修，及升级中心、实验室、数据中心、资料中心的建设。</t>
  </si>
  <si>
    <t>机器人模拟病人升级改造</t>
  </si>
  <si>
    <t>项目总投资7915.98万元，购置房屋面积699平方米。项目购置分布式数据库集群、基础频谱分析仪等配套设备31台/套，进行房屋装修，及升级中心、实验室、数据中心、资料中心的建设。</t>
  </si>
  <si>
    <t>天津天药药业股份有限公司</t>
  </si>
  <si>
    <t>氨基酸项目</t>
  </si>
  <si>
    <t>5条生产线，年产氨基酸1100吨</t>
  </si>
  <si>
    <t>开发区西区新业九街19号</t>
  </si>
  <si>
    <t>竣工投产</t>
  </si>
  <si>
    <t>271180096</t>
  </si>
  <si>
    <t>天津威高军盛科技有限公司</t>
  </si>
  <si>
    <t>天津威高军盛科技有限公司滨海新区科研成果转化基地（一期）</t>
  </si>
  <si>
    <t>建设规模：建筑面积12.496万平方米；总投资14.55亿元；年产值17亿元；
主要建设内容：生物药品及诊断试剂、医疗器械、营养制剂的生产车间群和研发大楼</t>
  </si>
  <si>
    <t>张颖</t>
  </si>
  <si>
    <t>1289960162</t>
  </si>
  <si>
    <t>天津威高药业有限公司</t>
  </si>
  <si>
    <t>透析制剂生产</t>
  </si>
  <si>
    <t>项目租用房屋建筑面积10500平方米，总投资6000万元。项目购置吹桶机、灌装机、配液罐等设备58台套，用于建设一个透析抑制剂生产线及附属设备设施，配套中间体和成品检验室。</t>
  </si>
  <si>
    <t>高新二路，滨海新区科研成果转化基地</t>
  </si>
  <si>
    <t>钟永铭</t>
  </si>
  <si>
    <t>天津未来网世界创业地产有限公司</t>
  </si>
  <si>
    <t>未来网世界互联网产业园项目</t>
  </si>
  <si>
    <t>占地面积33332.9平方米，总建筑面积约为92422平方米，地上建筑面积约为63922平方米，地下建筑面积约28500平方米，投资额45180万元。高层研发楼1栋，18层；多层研发楼17栋，其中14栋3层建筑，3栋4层建筑；用于建设未来网世界互联网产业园。</t>
  </si>
  <si>
    <t>天津高新区华苑产业区海泰大道东侧，东至：公园地界；南至：地界（空地）；西至：海泰大道；北至：地界（空地）</t>
  </si>
  <si>
    <t>王得伟</t>
  </si>
  <si>
    <t>天津沃德建设开发有限公司</t>
  </si>
  <si>
    <t>盛瑞福大厦</t>
  </si>
  <si>
    <t>总建筑面积35328㎡，酒店型公寓、办公、商业</t>
  </si>
  <si>
    <t>海洋园区宁海西路</t>
  </si>
  <si>
    <t>6151.2㎡</t>
  </si>
  <si>
    <t>投入使用</t>
  </si>
  <si>
    <t>改</t>
  </si>
  <si>
    <t>天津沃德开发建设有限公司</t>
  </si>
  <si>
    <t>新滨海金贸大厦</t>
  </si>
  <si>
    <t>总投资5亿元，建设金融商贸办公、酒店式公寓写字楼、高端会务、餐饮娱乐及地下超市。</t>
  </si>
  <si>
    <t>天津物产首钢钢材加工配送有限公司</t>
  </si>
  <si>
    <t>天物首钢合作项目</t>
  </si>
  <si>
    <t>26716.49平方米，厂房、仓储</t>
  </si>
  <si>
    <t>天津市津汉公路13888号滨海高新区滨海科技园日新道188号1号楼1215号</t>
  </si>
  <si>
    <t>47015.7平方米</t>
  </si>
  <si>
    <t>王军</t>
  </si>
  <si>
    <t>天津药物研究院有限公司</t>
  </si>
  <si>
    <t>天津药物研究院有限公司国家重点实验室及科研成果产业化基地一期项目</t>
  </si>
  <si>
    <t>规划建筑面积合计约51067平方米，总投资合计37725万元。建设国际药物研发中心、实验楼、门卫等建筑。</t>
  </si>
  <si>
    <t>渤龙湖科技园康泰大道与惠仁道</t>
  </si>
  <si>
    <t>建筑装修、设备安装、试车</t>
  </si>
  <si>
    <t>董颖</t>
  </si>
  <si>
    <t>天津亿美博数字装备科技有限公司</t>
  </si>
  <si>
    <t>数字液压系列产品</t>
  </si>
  <si>
    <t>建设数字液压核心部件生产基地及样机生产基地；数字液压核心技术研发中心、主机产业平台以及行业平台建设；</t>
  </si>
  <si>
    <t>滨海华苑产业园</t>
  </si>
  <si>
    <t>完成生产线建设，完成公司研发、制造、销售体系建设。</t>
  </si>
  <si>
    <t>120000~150000</t>
  </si>
  <si>
    <t>杨振梁</t>
  </si>
  <si>
    <t>58889298-6016</t>
  </si>
  <si>
    <t>天津英利新能源有限公司</t>
  </si>
  <si>
    <t>滨海科技园</t>
    <phoneticPr fontId="12" type="noConversion"/>
  </si>
  <si>
    <t>主体在建</t>
    <phoneticPr fontId="12" type="noConversion"/>
  </si>
  <si>
    <t>否</t>
    <phoneticPr fontId="12" type="noConversion"/>
  </si>
  <si>
    <t>开工</t>
    <phoneticPr fontId="12" type="noConversion"/>
  </si>
  <si>
    <t>在建</t>
    <phoneticPr fontId="12" type="noConversion"/>
  </si>
  <si>
    <t>巩巍巍</t>
  </si>
  <si>
    <t>竣工</t>
    <phoneticPr fontId="12" type="noConversion"/>
  </si>
  <si>
    <t>竣工</t>
    <phoneticPr fontId="12" type="noConversion"/>
  </si>
  <si>
    <t>年产1吉瓦高效太阳能组件项目</t>
  </si>
  <si>
    <t>利用原友达能源（天津）有限公司已厂房，分为库房和车间两区域，总占地74亩，建筑用地25519.56平方米，建筑面积为50754.91平方米，总投资16803.2万元，通过选用国内外先进工艺技术、设备，建设年产1GW高效组件项目，其中500MW双玻组件和500MW高压高效组件。</t>
  </si>
  <si>
    <t>完成友达厂房的改造，初步确定设备选型。</t>
  </si>
  <si>
    <t>天津英利新能源有限公司生产线设备升级改造项目</t>
  </si>
  <si>
    <t>本项目包括铸锭炉升级改造、金刚线切割、低压扩散、Perc电池推广、三栅改四栅和机器人换人；对101#厂房进行改造，总改造面积6696.67平方米。</t>
  </si>
  <si>
    <t>宁河</t>
  </si>
  <si>
    <t>天津友阿奥特莱斯商业投资有限公司</t>
  </si>
  <si>
    <t>富岭商业中心</t>
  </si>
  <si>
    <t>由奥特莱斯业态商场、高档酒店、美食城、连锁电影院、大型儿童乐园、生活超市和特卖精品屋等共同组成，总建筑面积为193159.37㎡，其中特卖精品屋部分69064.24㎡，自营商业综合体部分124095.13㎡。</t>
  </si>
  <si>
    <t>天津宇翔投资发展有限公司</t>
  </si>
  <si>
    <t>影视产业创新创业平台项目（欧划项目）</t>
  </si>
  <si>
    <t>1.公共技术平台，购置和改造楼宇7400平方米;2.虚拟与增强现实转移中心,购置和改造楼宇3000平方米；3.数字摄影棚，购置土地，计划建筑面积1.6万平米。建设影视产业发展必须的配套设施。</t>
  </si>
  <si>
    <t>天津赞普科技股份有限公司</t>
  </si>
  <si>
    <t>赞普数据中心大厦项目</t>
  </si>
  <si>
    <t>赞普数据中心总用地面积9498.9平方米，总建筑面积为20436.04平方米，按照TIA-942 T4标准建立。可承载标准机柜 3836 架，总IT功耗11508kw。数据中心承载的赞普云平台，将在2017年建成，一期容量3600个云主机，中期目标容量24000个云主机。</t>
  </si>
  <si>
    <t>项目一期投产</t>
  </si>
  <si>
    <t>天津正东恒大科技发展有限公司</t>
  </si>
  <si>
    <t>天津正东投资集团总部项目</t>
  </si>
  <si>
    <t>办公及研发楼一幢，占地7999.8平米，建筑面积33295平米</t>
  </si>
  <si>
    <t>海泰华科大街北侧</t>
  </si>
  <si>
    <t>刘晓晓</t>
  </si>
  <si>
    <t>天津中海创实业有限公司</t>
  </si>
  <si>
    <t>中海创集团北方区总部</t>
  </si>
  <si>
    <t>总投资6亿元，规划用地90亩，建筑总面积19.6万平方米。地上15万平米，地下4.6万平米。研发厂房。</t>
  </si>
  <si>
    <t>张驰</t>
  </si>
  <si>
    <t>天津中海海华地产有限公司</t>
  </si>
  <si>
    <t>威海路以东住宅项目一期</t>
  </si>
  <si>
    <t>占地29560平方米，地上建筑面积75177平方米，地下建筑面积19603.6平方米。4栋31-32层的高层住宅，4栋11层的小高层和配套商业。</t>
  </si>
  <si>
    <t>威海路以东住宅项目二期</t>
  </si>
  <si>
    <t>占地28669.7平方米，地上建筑面积52928平方米，地下建筑面积17028.5平方米。9栋11层的小高层和配套。</t>
  </si>
  <si>
    <t>天津中环半导体股份有限公司</t>
  </si>
  <si>
    <t>中环股份废水综合处理站</t>
  </si>
  <si>
    <t>本项目将建设废水处理站以满足中环股份以及厂区内的中环领先、环欧等公司的生活、工业废水收集，废水处理及排放在内的废水处理系统工程，以及废水处理中产生的污泥的处理和处置
本项目将建设一栋三层建筑（其中含地下一层），建筑长度120米，宽度30米，项目占地面积3600平米。</t>
  </si>
  <si>
    <t>天津高新区海泰东路12号</t>
  </si>
  <si>
    <t>3169.85平方米</t>
  </si>
  <si>
    <t>钻石线切片扩产厂房建设项目变更</t>
  </si>
  <si>
    <t>项目新建占地面积约1958.75平方米，建筑面积约4227.51平方米，总投资5658万元。项目拟新建一栋厂房，共3层。1层为动力配套厂房，2层为硅片插片清洗厂房，3层为空调机房。</t>
  </si>
  <si>
    <r>
      <rPr>
        <sz val="10"/>
        <color indexed="8"/>
        <rFont val="宋体"/>
        <family val="3"/>
        <charset val="134"/>
      </rPr>
      <t>天津新技术产业园区华苑产业区（环外）海泰东路1</t>
    </r>
    <r>
      <rPr>
        <sz val="10"/>
        <rFont val="宋体"/>
        <family val="3"/>
        <charset val="134"/>
      </rPr>
      <t>2号</t>
    </r>
  </si>
  <si>
    <t>突破电气（天津）有限公司</t>
  </si>
  <si>
    <t>突破电气天津生产基地二期</t>
  </si>
  <si>
    <t>本项目总占地78亩，建立生产车间</t>
  </si>
  <si>
    <t>78亩</t>
  </si>
  <si>
    <t>黄银君</t>
  </si>
  <si>
    <t>未来网世界创业地产有限公司</t>
  </si>
  <si>
    <t>未来网世界互联网产业园</t>
  </si>
  <si>
    <t>地上建筑面积63827平米，地下建筑面积28400平米，其中1栋高层（18层），17栋多层（14栋三层，3栋4层）</t>
  </si>
  <si>
    <t>92227平米</t>
  </si>
  <si>
    <t>西门子电气传动有限公司</t>
  </si>
  <si>
    <t>西门子直流驱动器引进生产</t>
  </si>
  <si>
    <t>项目占用场地约1525平方米，总投资约6100万元，购置并安装电动力矩控制系统，装置装配车，装配模具以及测试设备等合计6套，用于建设直流驱动装置和柜体的生产线。</t>
  </si>
  <si>
    <t>郭焕海</t>
  </si>
  <si>
    <t>兴盛达元（天津）科技股份有限公司</t>
  </si>
  <si>
    <t>节能环保供热设备的研发项目</t>
  </si>
  <si>
    <t>建设540平米节能环保技术研发中心；建设委托军工企业年加工100万台节能环保电散热器及物流体系，建设国内外销售网络。购买基础研究和产业化研究仪器设备128台套；在国内外建设2000产品销售网点，形成覆盖全国和北美、欧洲主要国家的销售网络。</t>
  </si>
  <si>
    <t xml:space="preserve">华苑科技园 </t>
  </si>
  <si>
    <t>元森肽德生物（天津）有限公司</t>
  </si>
  <si>
    <t>国家一类新药硫酸铝产业化项目</t>
  </si>
  <si>
    <t>项目的产能规模为年产复方硫酸铝注射液20万支；主要建设内容为完成复方硫酸铝注射液的III期临床研究及产业化生产基地建设。</t>
  </si>
  <si>
    <t>3600平方米</t>
  </si>
  <si>
    <t>主体完工进入设备安装阶段</t>
  </si>
  <si>
    <t>张永生</t>
  </si>
  <si>
    <t>智造（天津）有限公司</t>
  </si>
  <si>
    <t>中国智造e谷-2</t>
  </si>
  <si>
    <t>总施工面积1459.77平米，商业公寓</t>
  </si>
  <si>
    <t>张新民</t>
  </si>
  <si>
    <t>中安（天津）航空设备有限公司</t>
  </si>
  <si>
    <t>中安（天津）航空设备有限公司航空设备生产项目</t>
  </si>
  <si>
    <t>新建轻钢结构生产车间及办公楼、精密加工车间等总建筑面积20777.76平方米</t>
  </si>
  <si>
    <t>中海油基建管理有限责任公司</t>
  </si>
  <si>
    <t>中海油天津研发产业基地建设项目南区</t>
  </si>
  <si>
    <t>天津分公司生产指挥中心、渤海研究院科研办公楼、中海油服海上作业管理中心、培训中心及生产生活相关辅助设施。</t>
  </si>
  <si>
    <t>二期筹备当中</t>
  </si>
  <si>
    <t>魏巍</t>
  </si>
  <si>
    <t>中海油田服务股份有限公司</t>
  </si>
  <si>
    <t>中海油天津研发产业基地建设项目北区工程</t>
  </si>
  <si>
    <t>总建筑面积21.25万平方米，建设内容包括油技生产车间、物供中心普通库房、油生生产车间、物探电缆车间、油化生产车间、工业综合实验楼、分析楼、食堂、门卫、变电站、岩芯库/实验楼、数据处理中心、综合维修中心、宿舍楼、职工食堂（2）、垃圾转运站/污水处理站等</t>
  </si>
  <si>
    <t>二期开工</t>
  </si>
  <si>
    <t xml:space="preserve">中建地产（天津）有限公司 </t>
  </si>
  <si>
    <t>幸福城</t>
  </si>
  <si>
    <t>项目规划占地面积247259平方米。项目规划建筑面积424544平方米，其中住宅400106平方米，商业营业用房21279平方米，其他3259平方米。</t>
  </si>
  <si>
    <t>中科遥感科技集团有限公司</t>
  </si>
  <si>
    <t>遥感卫星应用综合服务网络平台</t>
  </si>
  <si>
    <t>遥感卫星应用综合服务网络平台以“全球遥感，区域服务”为特色，在推进国产卫星遥感应用业务化能力的同时，将采用“低碳遥感”规模发展模式，打破传统遥感业务立项周期长，建设费用高，用户基数成本高、数据更新与系统维护、升级无法得到保障等一系列应用问题，开拓新型遥感信息提取与应用服务模式；综合利用各种平台与资源，按需服务提供遥感数据、信息产品、数据处理、应用软件与环境，不断满足产业化市场商业运作和用户实际业务的要求，推动行业的规模化、大众化、产业化发展。</t>
  </si>
  <si>
    <t xml:space="preserve">针对项目存在的关键技术问题进行研究与突破，包括不同类型卫星影像的几何校正与信息融合应用关键技术、多源遥感卫星融合技术、参数反演及专题信息产品生产与服务关键技术、卫星综合应用移动终端关键技术、多源卫星遥感数据资源集成及发布关键技术，卫星遥感应用综合服务云平台建设及服务关键技术。
</t>
  </si>
  <si>
    <t>中农威特（天津）生物医药有限责任公司</t>
  </si>
  <si>
    <t>中农威特二期</t>
  </si>
  <si>
    <t>二期新建：1号建筑研发孵化中心、5号建筑健康动物房、6号建筑实验动物房、8号建筑诊断试剂车间、9号建筑活苗及灭活苗车间、10号建筑主门卫；</t>
  </si>
  <si>
    <t>主体完成</t>
  </si>
  <si>
    <t>二期研发中心配套项目不单独产生营业收入</t>
  </si>
  <si>
    <t>李彦志</t>
  </si>
  <si>
    <t>022-59060669</t>
  </si>
  <si>
    <t>中文在线（天津）文化发展有限公司</t>
  </si>
  <si>
    <t>在线教育平台及系统建设</t>
  </si>
  <si>
    <t>项目租用房屋建筑面积253.43平方米，投资额5亿元人民币，建成面向全国的在线教育学习平台。项目购置服务器15台，PC终端50台，项目主要搭建面向全国教育领域数字化教材教辅的学习支持及数字阅读平台，项目建成后，将为全国3万所中小学师生提供数字化教材教辅分发服务和分级阅读服务，为全国3000所高等院校师生提供在线学习服务和在线阅读服务。</t>
  </si>
  <si>
    <t>基于IP的泛娱乐数字内容生态系统建设</t>
  </si>
  <si>
    <t>项目租用房屋建筑面积266.17平方米，投资额5亿元人民币，建成面向全球范围超过10万种图书版权库和版权运营开发平台。项目购置服务器10台，PC终端50台，搭建基于互联网，为全球机构及用户提供阅读服务，并可开发为影视、有戏、动漫、舞台剧、主体乐园等泛娱乐产品的IP（知识产权）版权库及运营开发平台。</t>
  </si>
  <si>
    <t>2019年产业项目投资计划汇总表</t>
  </si>
  <si>
    <t>单位：万元</t>
  </si>
  <si>
    <t>行业</t>
  </si>
  <si>
    <t>企业数</t>
  </si>
  <si>
    <t>合计</t>
  </si>
  <si>
    <t>工业</t>
  </si>
  <si>
    <t>服务业</t>
  </si>
  <si>
    <t>基础设施建设</t>
  </si>
  <si>
    <t>结转在建</t>
  </si>
  <si>
    <t>2019年新开工项目</t>
  </si>
  <si>
    <t>2019年计划投资</t>
  </si>
  <si>
    <t>2019年底形象进度</t>
  </si>
  <si>
    <t>备注</t>
  </si>
  <si>
    <t>一季度</t>
  </si>
  <si>
    <t>二季度</t>
  </si>
  <si>
    <t>三季度</t>
  </si>
  <si>
    <t>四季度</t>
  </si>
  <si>
    <t>2019年产值/收入</t>
  </si>
  <si>
    <t>2020年产值/收入</t>
  </si>
  <si>
    <t>一</t>
  </si>
  <si>
    <t>（一）</t>
  </si>
  <si>
    <t>★</t>
  </si>
  <si>
    <t>申晓航</t>
  </si>
  <si>
    <t>（二）</t>
  </si>
  <si>
    <t>天津市程田新能源股份有限公司</t>
  </si>
  <si>
    <t>爱田新能源储能模块总部项目</t>
  </si>
  <si>
    <t>项目投资总额约3.5亿元人民币。将在高新区投资建设生产基地和研究院，达产后5年内将合计缴纳税收2.93亿元，实现出口合计3.3亿美元。</t>
  </si>
  <si>
    <t>葛洲坝集团水务运营有限公司</t>
  </si>
  <si>
    <t>塘沽新河污水处理厂三期扩建项目</t>
  </si>
  <si>
    <t>扩建8万吨/日规模，分阶两段实施，第一阶段土建部分按8万吨/日建设，设备部分按4万吨/日安装，第二阶段4万吨/日做应急池等。建设内容主要包括相关构筑物、建筑物、设备和仪表、厂区绿化等。</t>
  </si>
  <si>
    <t>（三）</t>
  </si>
  <si>
    <t>微所天津分所</t>
  </si>
  <si>
    <t>占地约100亩（试验线20亩，分所80亩）成立：（1）通讯、雷达产业的微波毫米波芯片研发中心；（2）智能制造、5G通讯、绿色能源、节能环保等宽禁带电力电子研发中心；（3）高端半导体工艺的先进工艺制造平台、5G产业化中心；</t>
  </si>
  <si>
    <t>微所产线项目</t>
  </si>
  <si>
    <t>高端宽禁带半导体芯片项目</t>
  </si>
  <si>
    <t>占地面积约52亩，建设规模6寸Si基产品25万片/年，6寸GaN产品8万片/年。项目主要面向5G通信、无线智能终端、新能源产业，以硅基产品和硅基氮化镓产品研发和生产为主，力争建成先进的硅基氮化镓半导体器件产业基地。</t>
  </si>
  <si>
    <t>紫光集团有限公司</t>
  </si>
  <si>
    <t>总用地面积约35万平方米，总规模78万平方米，其中商业办公17万平方米</t>
  </si>
  <si>
    <t>（四）</t>
  </si>
  <si>
    <t>※</t>
  </si>
  <si>
    <t>天津首通总部基地及研发中心</t>
  </si>
  <si>
    <t>项目占地面积19999平方米，建筑面积20640平方米，总投资1.5亿元人民币。建设1栋4层的检测车间，建设1栋5层的研发车间，建设1栋2层的实验室及建设1栋1层局部3层的车间厂房；购置相控阵全自动检测设备和研发生产设备57台套。</t>
  </si>
  <si>
    <t>张继起</t>
  </si>
  <si>
    <t>巴克太科（天津）液压设备有限公司</t>
  </si>
  <si>
    <t>巴克工业蓄能器壳体生产及研发中心项目</t>
  </si>
  <si>
    <t>项目计划总投资5000万元，将在高新区设立从事液压蓄能器壳体及新型纤维缠绕壳体的生产及研发的基地，</t>
  </si>
  <si>
    <t>西伯瀚(天津)传动技术有限公司</t>
  </si>
  <si>
    <t>西伯瀚(天津)传动技术有限公司新建生产基地项目</t>
  </si>
  <si>
    <t>总投资8000万美元，占地91亩。计划在西伯瀚（天津）传动技术有限公司的基础上投资设立生产厂。预计2020 年实现销售收入 4300万元，纳税 800万元；至2024年实现年销售收入 60200万元，纳税 7000万元。</t>
  </si>
  <si>
    <t>（五）</t>
  </si>
  <si>
    <t>天津威特生物医药有限责任公司</t>
  </si>
  <si>
    <t>李惠卿</t>
  </si>
  <si>
    <t>开工、主体在建</t>
  </si>
  <si>
    <t>尚赫(天津)科技开发有限公司</t>
  </si>
  <si>
    <t>尚赫健康产业园项目</t>
  </si>
  <si>
    <t>规划用地面积约400亩，其中工业用地约340亩（项目用地A），商业性质用地约60亩（项目用地B）。</t>
  </si>
  <si>
    <t>二</t>
  </si>
  <si>
    <t>科技性服务业（总部、孵化器、标准厂房）</t>
  </si>
  <si>
    <t>天津普滨工业科技发展有限公司</t>
  </si>
  <si>
    <t>北京帕尔普线路器材有限公司</t>
  </si>
  <si>
    <t>帕尔普生产基地项目</t>
  </si>
  <si>
    <t>项目用地71亩，其中一期45亩，二期26亩，将在天津投资建设生产基地，并将北京现有产值分批转移至天津。</t>
  </si>
  <si>
    <t>天津成月物流有限公司</t>
  </si>
  <si>
    <t>研发产业基地</t>
  </si>
  <si>
    <t>总建筑面积12050平方米，地面建筑面积11730平方米（研发车间10530平方米，办公楼1200平方米）；地下建筑面积320平方米</t>
  </si>
  <si>
    <t>天津花豹房产经纪服务有限公司</t>
  </si>
  <si>
    <t>天津数字影视产业研发基地建设及装修</t>
  </si>
  <si>
    <t>三</t>
  </si>
  <si>
    <t>五个地块分别是：23679.2平方米，容积率≤2.2，东至宁海东路、南至黄山道、西至桂海路、北至万荣大道规划绿化带；4478.4平方米，容积率≤0.8，东至宁海东路、南至玉祥道、西至桂海路、北至地界；7586.6平方米，容积率≤1，东至宁海东路、南至地界、西至桂海路、北至黄山道；32925.8平方米，容积率≤1.9，东至吉海路、南至铂祥道、西至宁海东路、北至黄山道；27614.8平方米，容积率≤2.1，东至吉海路、南至黄山道、西至宁海东路、北至万荣大道规划绿化带</t>
  </si>
  <si>
    <t>盘山道南地块</t>
  </si>
  <si>
    <t>住宅</t>
  </si>
  <si>
    <t>58431.2平方米，容积率≤2.0，东至靖海路、南至房山道、西至威海路、北至盘山道，二类居住用地</t>
  </si>
  <si>
    <t>农垦棚改</t>
  </si>
  <si>
    <t>珍祥道以北、海慈路以西,用地面积79089.7平方米。</t>
  </si>
  <si>
    <t>天津滨海新区建设投资集团有限公司</t>
  </si>
  <si>
    <t>消防三项建设工程</t>
  </si>
  <si>
    <t>主要建设内容包括新建消防训练基地、战勤保障大队综合楼、备勤用房，总建筑面积约15520平方米。</t>
  </si>
  <si>
    <t>2019年在建结转项目</t>
  </si>
  <si>
    <t>截至2018年累计完成投资</t>
  </si>
  <si>
    <t>谢艾伽</t>
  </si>
  <si>
    <t>项目占地面积89320.5平方米，建筑面积89800平方米，投资额80000万元。项目拟建二层（局部三层）涂装车间1栋，用于汽车外饰面喷涂。一层综合站房1栋，用于动力输出。一层物流车间1栋，用于存储汽车。项目拟开工时间为2017年4月，竣工时间为2020年5月。</t>
  </si>
  <si>
    <t>项目占地面积230370.4平方米，建筑面积179300平方米。项目拟建：二层试制车间1栋，用于企业试制实验。成品车停车场一块，用于成品汽车堆放。试车跑道1条，用于汽车性能试验。一层局部二层总装车间1栋，用于汽车总装。一层1#物流门卫1栋；一层2#物流门卫1栋；一层3#物流门卫1栋。</t>
  </si>
  <si>
    <t>动力电池性能测试中心改造</t>
  </si>
  <si>
    <t>项目占用房屋建筑面积2000㎡，总投资额20000万元。拟购置只能制造生产、测试设备1006台套，改造2条生产线，建设1条生产线，拟建设用于制造自主可控高性能服务器的智能制造工厂，预计年产服务器可达30万台（套）。</t>
  </si>
  <si>
    <t>本项目占用房屋建筑面积9183.72平方米，总投资6000万。本项目拟购置六自由度运动系统、5通道操纵负荷系统、视景系统等设备12套，用于波音B737MAX飞机飞行模拟机智能化系统集成。</t>
  </si>
  <si>
    <t>完成系统集成</t>
  </si>
  <si>
    <t>细胞药物研究实验室改造</t>
  </si>
  <si>
    <t>本项目对租赁厂房进行净化工程装修改造，项目投资总额14579万元，改造面积7024.76平米。建设实验单元间15个、配套检测区域和库房区域等，购置实验室研发设备，进行细胞药物研发。</t>
  </si>
  <si>
    <t>天津萃生商业运营管理有限公司</t>
  </si>
  <si>
    <t>万泊产业园北区</t>
  </si>
  <si>
    <t>总投资31444万元，建设万泊产业园北区项目。占地19999.9平方米。总建筑面积37999.85平方米，地上面积29999.85平方米，其中充分利旧项目13510.9平方米，新建16488.95平方米。地下建筑面积8000平方米。</t>
  </si>
  <si>
    <t>王譞</t>
  </si>
  <si>
    <t>万泊产业园南区</t>
  </si>
  <si>
    <t>总投资18184万元，建设万泊产业园南区项目。占地8541.7平方米。总建筑面积20927.165平方米，地上建筑面积20927.165平方米，其中充分利旧项目17745.96平方米，新建3181.205平方米。</t>
  </si>
  <si>
    <t>主体完工、设备采购安装</t>
  </si>
  <si>
    <t>刘洋</t>
  </si>
  <si>
    <t>天津融辉投资有限公司</t>
  </si>
  <si>
    <t>湖岸花园（四期）</t>
  </si>
  <si>
    <t>湖岸花园项目（四期）占地26513平方米，建筑面积约94038平方米，其中地上部分70809平方米，地下部分23229平方米，预计投资总额为86242.25万元。共建设7栋高层住宅，预计建设30层一栋；27层一栋；28层一栋；26层二栋；29层二栋；项目整体为框架剪力墙形式。</t>
  </si>
  <si>
    <t>冯皓</t>
  </si>
  <si>
    <t>瑞泰嘉园（瑞馨佳苑一期）计划建设配套公建3层1栋；地下车库。占地面积2368.43平方米，总建筑面积86955，其中地上2455平方米，地下84500平方米。计划总投资59640.44万元。</t>
  </si>
  <si>
    <t>瑞泰嘉园（瑞馨佳苑二期）计划建设住宅21栋，其中：9层8栋、11层8栋、15层3栋、17层2栋；配套公建9栋，其中：1层6栋、2层3栋。占地面积66732.23平方米，总建筑面积98538.71平方米，其中地上98538.71平方米，地下0平方米。计划总投资67478.9万元</t>
  </si>
  <si>
    <t>瑞泰嘉园（瑞馨佳苑三期）计划建设住宅15栋，其中：17层7栋、19层8栋。占地面积40412.44平方米，总建筑面积96129.87，其中地上96129.87平方米，地下0平方米。计划总投资66795.23</t>
  </si>
  <si>
    <t>瑞泰嘉园（瑞馨佳苑四期）计划建设小学，5层1栋；幼儿园，3层1栋。占地面积19200平方米，建筑面积19200平方米，其中地上19200平方米。计划总投资9548.24万元</t>
  </si>
  <si>
    <t>湖岸花园（三期）</t>
  </si>
  <si>
    <t>湖岸花园项目（三期）占地25862平方米，建筑面积约93773平方米，其中地上部分71767平方米，地下部分22006平方米，预计投资总额为85999.22万元。湖岸花园项目（三期）共建设7栋高层住宅，预计建设30层三栋；29层三栋；25层一栋，项目整体为框架剪力墙形式。</t>
  </si>
  <si>
    <t>天津新时代房地产开发有限公司</t>
  </si>
  <si>
    <t>福顺家园</t>
  </si>
  <si>
    <t>项目占地面积为9192.9平方米，总建筑面积为21210.7平方米，地上建筑面积20223.7平方米，地下建筑面积987平方米。</t>
  </si>
  <si>
    <t>天津世唐置业发展有限公司</t>
  </si>
  <si>
    <t>海洋生活广场</t>
  </si>
  <si>
    <t>该项目为商业综合楼体，建筑物地上4层，地下1层，建筑限高24米，车位数量240个；项目总占地面积17990.2平方米，地上建筑面积26984.25平方米，地下停车场12000平方米，总建筑面积38984.25平方米</t>
  </si>
  <si>
    <t>京津合作示范区城市展馆</t>
  </si>
  <si>
    <t>建筑面积7733平米</t>
  </si>
  <si>
    <t>京津合作示范区管理用房</t>
  </si>
  <si>
    <t>建筑面积44416平米</t>
  </si>
  <si>
    <t>首创光年城（天津）智慧环境投资有限公司</t>
  </si>
  <si>
    <t>京津合作示范区中央公园工程</t>
  </si>
  <si>
    <t>京津合作示范区中央公园工程，总占地面积约：504718㎡，包括土方排盐工程、铺装工程、路滑工程、景观小品、灌溉工程、电气工程、桥梁工程、公园设施、水洗、管理用房等内容。该项目计划分期实施。</t>
  </si>
  <si>
    <t>吴卫军</t>
  </si>
  <si>
    <t>京津合作示范区污水处理厂及再生水厂</t>
  </si>
  <si>
    <t>该项目计划分期实施。项目总设计规模污水处理8万m³/d,再生水处理6万m³/d，占地面积9.02h㎡、总建筑面积约5000㎡、投资额75534万元。一期2万m³/d，二期2万m³/d，三期4万m³/d规模半地下箱体各一座（生产性构建筑物），臭氧发生器间1座（生产性建筑物，层数1层）、出水及回用水泵房1座（生产性建筑物，层数1层）、综合楼1座（办公建筑、总层数5层）、门卫2座（层数1层）。</t>
  </si>
  <si>
    <t>京津合作示范区二号岛2#雨水泵站工程项目</t>
  </si>
  <si>
    <t>本工程为二号2#雨水泵站，占地约3969㎡，建筑面积560㎡，总投资5696.47万元。新建雨水泵房1座，全地下形式。新建变配电间及管理用房1座，为地上2层建筑，拟购置潜水轴流泵6套，移动式格栅除污机2套等设备用于雨水收集、排放。</t>
  </si>
  <si>
    <t>京津合作示范区一号岛6#雨水泵站工程</t>
  </si>
  <si>
    <t>本工程为一号岛6#雨水泵站；占地面积3500㎡，建筑面积296.8㎡，本工程总投资7201.68万元。本工程新建雨水泵房1座，全地下形式。新建变配电间及管理用房1座，为地上1层建筑，拟购置潜水轴流泵，移动式格栅除污机等设备共49台（套）用于雨水收集、排放。</t>
  </si>
  <si>
    <t>2019年竣工项目</t>
  </si>
  <si>
    <t>天津力神电池股份有限公司动力电池电极产能扩建项目</t>
  </si>
  <si>
    <t>德力新能源汽车零部件项目</t>
  </si>
  <si>
    <t>1建设规模：总投资45098万元，建成年产空气悬挂系统2.2万台套；轮边电机驱动桥2500台套；电控系统，辅助的电源等新能源汽车零部件生产线。2主要建设内容：建设生产、总装、检测、研发及综合办公室楼共5座厂房及建筑物，占地面积38828.5平方米，建筑面积34000平方米，计容面积40350平方米。</t>
  </si>
  <si>
    <t>燕东风</t>
  </si>
  <si>
    <t>中国电子科技集团公司第十八研究所</t>
  </si>
  <si>
    <t>中电科十八所电池楼</t>
  </si>
  <si>
    <t>投资8239万元，面积:18000平米,三层框架结构，空间太阳电池，研发生产线及高可靠性热电池生产线。</t>
  </si>
  <si>
    <t>王帅</t>
  </si>
  <si>
    <t>大直径玻璃钝化芯片(GPP)</t>
  </si>
  <si>
    <t>新型钻石线切片清洗扩能项目</t>
  </si>
  <si>
    <t>宫正</t>
  </si>
  <si>
    <t>8英寸半导体硅片及DW切片项目</t>
  </si>
  <si>
    <t>天津中环领先材料技术有限公司</t>
  </si>
  <si>
    <t>集成电路用12英寸半导体硅片研发</t>
  </si>
  <si>
    <t>项目拟利用公司现有厂房6000㎡进行项目建设，总投资18265万元。项目拟装修改造原有厂房并安装工艺设备12台（套），建设月产2万片12英寸抛光硅片研发生产线。</t>
  </si>
  <si>
    <t>格瑞果汁工业（天津）有限公司</t>
  </si>
  <si>
    <t>项目占用房屋共5832平方米，投资额15642.49万元，内容包括新增8条生产线和厂区装修。购置设备106台（套）。项目建成后，计划实现果粒年产13000吨以上。项目拟开工时间为2018年2月，竣工时间为2019年12月。</t>
  </si>
  <si>
    <t>联合矿产（天津）有限公司</t>
  </si>
  <si>
    <t>第二制造分厂一期工程</t>
  </si>
  <si>
    <t>联合矿产（天津）有限公司拟建设第二制造分厂建设项目，项目地址位于塘汉路以西，贺兰山路以南，天祥路以北。项目主要内容为年产65000吨不定型耐火材料的单层钢结构厂房。总占地面积为48753.5平方米，总建筑面积为26250平方米，项目计划分两期建设，其中一期项目建筑面积为19338平方米，建筑内容包含主厂房、配电设施、消耗设施、空压气站以及主次门卫室。</t>
  </si>
  <si>
    <t>天地伟业技术有限公司</t>
  </si>
  <si>
    <t>项目租用厂房面积30689.18㎡，投资额1亿元。对研发涉及、生产制造、经营管理、物流销售等各个环节进行自动化、数字化技术改造，完成一个产业链完整的数字化工厂建设。</t>
  </si>
  <si>
    <t>魏云</t>
  </si>
  <si>
    <t>18902126929</t>
  </si>
  <si>
    <t>天津药物研究院有限公司国家重点实验室及科研成果产业化基地</t>
  </si>
  <si>
    <t>安五和</t>
  </si>
  <si>
    <t>主体工程及二次结构工程完工</t>
  </si>
  <si>
    <t>余海平</t>
  </si>
  <si>
    <t>13512893001</t>
  </si>
  <si>
    <t>沈林安</t>
  </si>
  <si>
    <t>王宁芳</t>
  </si>
  <si>
    <t>18698
058169</t>
  </si>
  <si>
    <t>基础设施建设（13个）</t>
  </si>
  <si>
    <t>总长度6820米，总占地265980㎡，道路配套的雨污水、燃气、电力等市政管网工程及道路绿化，一座桥梁</t>
  </si>
  <si>
    <t>总长度4700米，总占地164500㎡，道路配套的雨污水、燃气、电力等市政管网工程</t>
  </si>
  <si>
    <t>总长度1300米，总占地35100㎡，道路配套的雨污水、燃气、电力等市政管网工程</t>
  </si>
  <si>
    <t>总长度1670米，总占地58450㎡，道路配套的雨污水、燃气、电力等市政管网工程</t>
  </si>
  <si>
    <t>总长度1300米，总占地42900㎡，道路配套的雨污水、燃气、电力等市政管网工程</t>
  </si>
  <si>
    <t>总长度1200米，总占地32400㎡，道路配套的雨污水、燃气、电力等市政管网工程</t>
  </si>
  <si>
    <t>总长度1110米，总占地34410㎡，道路配套的雨污水、燃气、电力等市政管网工程</t>
  </si>
  <si>
    <t>总长度1740米，总占地53940㎡，道路配套的雨污水、燃气、电力等市政管网工程</t>
  </si>
  <si>
    <t>总长度1120米，总占地34720㎡，道路配套的雨污水、燃气、电力等市政管网工程</t>
  </si>
  <si>
    <t>总长度2500米，总占地72500㎡，道路配套的雨污水、燃气、电力等市政管网工程</t>
  </si>
  <si>
    <t>总长度2800米，总占地81200㎡，道路配套的雨污水、燃气、电力等市政管网工程</t>
  </si>
  <si>
    <t>总长度1320米，总占地40920㎡，道路配套的雨污水、燃气、电力等市政管网工程</t>
  </si>
  <si>
    <r>
      <rPr>
        <b/>
        <sz val="22"/>
        <rFont val="Times New Roman"/>
        <family val="1"/>
      </rPr>
      <t>2019</t>
    </r>
    <r>
      <rPr>
        <b/>
        <sz val="22"/>
        <rFont val="宋体"/>
        <family val="3"/>
        <charset val="134"/>
      </rPr>
      <t>年储备项目</t>
    </r>
  </si>
  <si>
    <t>项目名称</t>
  </si>
  <si>
    <r>
      <rPr>
        <b/>
        <sz val="11"/>
        <rFont val="Times New Roman"/>
        <family val="1"/>
      </rPr>
      <t>2019</t>
    </r>
    <r>
      <rPr>
        <b/>
        <sz val="11"/>
        <rFont val="宋体"/>
        <family val="3"/>
        <charset val="134"/>
      </rPr>
      <t>年计划投资</t>
    </r>
  </si>
  <si>
    <r>
      <rPr>
        <b/>
        <sz val="11"/>
        <rFont val="Times New Roman"/>
        <family val="1"/>
      </rPr>
      <t>2019</t>
    </r>
    <r>
      <rPr>
        <b/>
        <sz val="11"/>
        <rFont val="宋体"/>
        <family val="3"/>
        <charset val="134"/>
      </rPr>
      <t>年计划投资（按季度投资情况）</t>
    </r>
  </si>
  <si>
    <t>Linxens（立联信）中国新工厂项目</t>
  </si>
  <si>
    <t>由Linxens集团投资建设中国新工厂，定位于为Linxens的中国业务服务，包括:智能卡磁带生产，天线及嵌入件生产，LED、智能卡以及嵌入件组装。</t>
  </si>
  <si>
    <t>富通集团（天津）科技有限公司</t>
  </si>
  <si>
    <t>富通集团智能产业园项目</t>
  </si>
  <si>
    <t>中电光谷集团</t>
  </si>
  <si>
    <t>中电创新产业园</t>
  </si>
  <si>
    <t>中电光谷集团在华苑环内购地67亩（具体位置在陈台子排污河以东，快速路辅路以西，迎水道已北，地界以南），打造产业加速器项目。</t>
  </si>
  <si>
    <t>巴莫科技高端锂离子电池正极材料研发及生产基地项目</t>
  </si>
  <si>
    <t>投资建立动力及3C高端锂离子电池正极材料研发及生产基地项目。研发中心项目投资5亿元，占地78亩，生产基地项目投资26.74亿元，占地566亩，产值91亿元。</t>
  </si>
  <si>
    <t>天津力神百亿瓦时动力电池项目</t>
  </si>
  <si>
    <t>本项目选址位于海洋高新技术开发区互联网产业片区，云山道以南、红星美凯龙以西，商场项目用地面积4.8万平方米，容积率2.5。</t>
  </si>
  <si>
    <t>中环项目配套</t>
  </si>
  <si>
    <t xml:space="preserve">天津泰达滨海站建设开发有限公司
</t>
  </si>
  <si>
    <t xml:space="preserve">津秦客专滨海站交通枢纽配套市政地下空间工程
</t>
  </si>
  <si>
    <t>南广场二期及北广场工程</t>
  </si>
  <si>
    <t xml:space="preserve">国网天津市电力公司滨海供电分公司
</t>
  </si>
  <si>
    <t>用地面积3800平方米，建筑面积1800平方米；最终建设规模为变电容量3x50兆伏安，电压等级110千伏/10千伏，110千伏侧进出线6回，10千伏侧出线36回；本期建设规模为变电容量2x50兆伏安，110千伏侧进出线4回，10千伏侧出线24回；本期建筑面积按最终规模建设。</t>
  </si>
  <si>
    <t>先进功率器件芯片生产线项目</t>
  </si>
  <si>
    <t>项目计划建设国内本土企业的12英寸功率器件芯片生产线，一期产能2万片/月，二期最终产能5万片/月。主要从事功率半导体器件产品（MOSFET、IGBT等）的产品设计和生产制造</t>
  </si>
  <si>
    <t>天津凯普特动力传输机械有限公司</t>
  </si>
  <si>
    <t>置换搬迁扩产</t>
  </si>
  <si>
    <t>2017年计划投资（万元）</t>
  </si>
  <si>
    <t>总投资（万元）</t>
  </si>
  <si>
    <t>本年完成投资（万元）</t>
  </si>
  <si>
    <t>土 建
面 积（平方米）</t>
  </si>
  <si>
    <t>宝骏新兴建材（天津）有限公司</t>
  </si>
  <si>
    <t>宝骏新兴建材研发生产基地</t>
  </si>
  <si>
    <r>
      <rPr>
        <sz val="10"/>
        <rFont val="宋体"/>
        <family val="3"/>
        <charset val="134"/>
      </rPr>
      <t>建设规模：总用地面积：168823.5，容积率</t>
    </r>
    <r>
      <rPr>
        <sz val="10"/>
        <rFont val="仿宋"/>
        <family val="3"/>
        <charset val="134"/>
      </rPr>
      <t>≥</t>
    </r>
    <r>
      <rPr>
        <sz val="10"/>
        <rFont val="宋体"/>
        <family val="3"/>
        <charset val="134"/>
      </rPr>
      <t>1.0，绿地率20%，建设内容：办公楼、研发楼、配套楼、餐厅楼、生产厂房9个</t>
    </r>
  </si>
  <si>
    <t>梦金园黄金珠宝集团有限公司</t>
  </si>
  <si>
    <t>梦金园黄金珠宝研发生产基地（二期）</t>
  </si>
  <si>
    <t>项目占地面积20652.7平方米，建筑面积22555.42平方米（其中改造面积7284平方米，新建面积15271.42平方米）投资额9510万元。新建一栋厂房，用于建设研发生产基地和部分行政、生活配套，对原有厂房进行改造并购置刻花机、焊接机等生产加工设备200台（套）。</t>
  </si>
  <si>
    <t>天津市滨海高新区华苑产业园榕苑路12号</t>
  </si>
  <si>
    <t>曙光海量信息存储系统研发及产能提升改造项目</t>
  </si>
  <si>
    <t>海量信息存储系统的研发测试环境建设、海量信息存储系统的产能提升改造(中试和生产测试环境)</t>
  </si>
  <si>
    <t>节能型液体冷却服务器系统研发及产业化项目</t>
  </si>
  <si>
    <t>节能型液体冷却服务器硬件研发、能耗管理软件研发，节能型液体冷却服务器系统配套的研发环境、测试环境和技术支持中心建设。</t>
  </si>
  <si>
    <t>2018年竣工项目</t>
  </si>
  <si>
    <t>截至2016年累计完 成投资</t>
  </si>
  <si>
    <t>2017年计划投资</t>
  </si>
  <si>
    <t>2017年产值/收入</t>
  </si>
  <si>
    <t>2018年产值/收入</t>
  </si>
  <si>
    <t>合计（127个）</t>
  </si>
  <si>
    <t>工业（76个）</t>
  </si>
  <si>
    <t>53000㎡</t>
  </si>
  <si>
    <t>侯晓娟</t>
  </si>
  <si>
    <t>王慧</t>
  </si>
  <si>
    <t>022-59060606-623</t>
  </si>
  <si>
    <t>杨保中</t>
  </si>
  <si>
    <t>力神动力电池系统有限公司</t>
  </si>
  <si>
    <t>动力电池技改三期</t>
  </si>
  <si>
    <t>本项目将利用原有力神动力三期车间厂房7003平方米，总投资额21173.92万元。本次工程拟建成1条动力电池示范线，拟生产型号LP2714813440Ah，项目建成后将达到年产3.2亿瓦时的车用锂离子动力电池。</t>
  </si>
  <si>
    <t>天津滨海高新技术产业开发区（环内）兰苑路6号</t>
  </si>
  <si>
    <t>丁照石</t>
  </si>
  <si>
    <t>动力电池技改四期</t>
  </si>
  <si>
    <t>本项目将利用原有力神动力四期车间厂房7003平方米，总投资额21173.92万元。本次拟建成1条动力电池示范线，拟生产型号LP27148134，项目建成后将达到年产3.2亿瓦时的车用锂离子动力电池。</t>
  </si>
  <si>
    <t>宝骏保温装饰一体板生产线项目变更</t>
  </si>
  <si>
    <t>利用4个生产厂房，建筑面积35000平方米。总投资6000万元。建设年产2.5万立方米全自动晶板生产线一条、2.5万立方米装饰线一条、8万立方米保温材料线一条、5万立方米海绵城市产品线一条。</t>
  </si>
  <si>
    <t>滨海高新区东至龙欣路，南至惠贤道，西至电力走廊控制线，北至创新大道</t>
  </si>
  <si>
    <t>魏振娥</t>
  </si>
  <si>
    <t>天津博广达科技发展有限公司</t>
  </si>
  <si>
    <t>未来科技城南区电子信息设备生产基地</t>
  </si>
  <si>
    <t>项目包括标准厂房、标准实验室、办公用房、配套用房，总建筑面积约2万平方米。</t>
  </si>
  <si>
    <t>李小燕</t>
  </si>
  <si>
    <t>大数据系统计算技术工程实验室</t>
  </si>
  <si>
    <t>大数据系统计算技术工程试验室总投资额为6000万元，改造研发和测试环境建筑面积1500平方米。建立和完善大数据系统计算技术创新平台，新增综合实验软硬件系统/设施806台/套。</t>
  </si>
  <si>
    <t xml:space="preserve">
714868637
</t>
  </si>
  <si>
    <t>宗大壮</t>
  </si>
  <si>
    <t>任</t>
  </si>
  <si>
    <t>堡敦（天津）机电有限公司</t>
  </si>
  <si>
    <t>轮毂电机研发生产项目</t>
  </si>
  <si>
    <t>利用3000平米厂房建设新能源汽车电机及电机控制系统、电动汽车驱动电机和插电式混合电力机电耦合驱动系统研发、生产及技术服务</t>
  </si>
  <si>
    <t>黄瑶</t>
  </si>
  <si>
    <t>服务业（51个）</t>
  </si>
  <si>
    <t>瑞泰嘉园一期住宅</t>
  </si>
  <si>
    <t>建筑面积172647平米，住宅面积99564平米</t>
  </si>
  <si>
    <t>瑞泰嘉园二期住宅</t>
  </si>
  <si>
    <t>住宅面积154000平米</t>
  </si>
  <si>
    <t>2018年在建结转项目</t>
  </si>
  <si>
    <t>合计（78个）</t>
  </si>
  <si>
    <t>工业（46个）</t>
  </si>
  <si>
    <t>天津海光先进技术投资有限公司</t>
  </si>
  <si>
    <t>x86兼容服务器CPU研发及产业化</t>
  </si>
  <si>
    <t>建设x86兼容服务器CPU的研发和产业化环境，年销售50亿元，市场占有率25%。研发多款CPU芯片，实现产业化。</t>
  </si>
  <si>
    <t>服务业（32个）</t>
  </si>
  <si>
    <t>华苑科技园</t>
    <phoneticPr fontId="12" type="noConversion"/>
  </si>
  <si>
    <t>争取建成</t>
  </si>
  <si>
    <t>赵冬</t>
  </si>
  <si>
    <t>汤栘</t>
  </si>
  <si>
    <t>工程具备验收条件</t>
  </si>
  <si>
    <t>车奎</t>
  </si>
  <si>
    <t>打桩，主体施工</t>
  </si>
  <si>
    <t>序号</t>
  </si>
  <si>
    <t>企业名称</t>
  </si>
  <si>
    <t>项 目
名 称</t>
  </si>
  <si>
    <t>类别标记</t>
  </si>
  <si>
    <t>建设规模及主要建设内容</t>
  </si>
  <si>
    <t>建设地点</t>
  </si>
  <si>
    <t>项 目 投 资 规 模</t>
  </si>
  <si>
    <r>
      <rPr>
        <b/>
        <sz val="11"/>
        <rFont val="宋体"/>
        <family val="3"/>
        <charset val="134"/>
      </rPr>
      <t>截至20</t>
    </r>
    <r>
      <rPr>
        <b/>
        <sz val="11"/>
        <rFont val="宋体"/>
        <family val="3"/>
        <charset val="134"/>
      </rPr>
      <t>17</t>
    </r>
    <r>
      <rPr>
        <b/>
        <sz val="11"/>
        <rFont val="宋体"/>
        <family val="3"/>
        <charset val="134"/>
      </rPr>
      <t>年累计完 成投资</t>
    </r>
  </si>
  <si>
    <r>
      <rPr>
        <b/>
        <sz val="11"/>
        <rFont val="宋体"/>
        <family val="3"/>
        <charset val="134"/>
      </rPr>
      <t>201</t>
    </r>
    <r>
      <rPr>
        <b/>
        <sz val="11"/>
        <rFont val="宋体"/>
        <family val="3"/>
        <charset val="134"/>
      </rPr>
      <t>8</t>
    </r>
    <r>
      <rPr>
        <b/>
        <sz val="11"/>
        <rFont val="宋体"/>
        <family val="3"/>
        <charset val="134"/>
      </rPr>
      <t>年计划投资</t>
    </r>
  </si>
  <si>
    <t>2017年底形象进度</t>
  </si>
  <si>
    <t>是否技改</t>
  </si>
  <si>
    <t>预 期 经 济 效 益</t>
  </si>
  <si>
    <t>开工年</t>
  </si>
  <si>
    <t>开工月</t>
  </si>
  <si>
    <t>竣工年</t>
  </si>
  <si>
    <t>竣工月</t>
  </si>
  <si>
    <t>联系方式</t>
  </si>
  <si>
    <t>总投资</t>
  </si>
  <si>
    <t>外 汇</t>
  </si>
  <si>
    <t>贷 款</t>
  </si>
  <si>
    <t>土 建
面 积</t>
  </si>
  <si>
    <t>达产营业收入</t>
  </si>
  <si>
    <t>利 润</t>
  </si>
  <si>
    <t>税 金</t>
  </si>
  <si>
    <r>
      <rPr>
        <b/>
        <sz val="11"/>
        <rFont val="宋体"/>
        <family val="3"/>
        <charset val="134"/>
      </rPr>
      <t>201</t>
    </r>
    <r>
      <rPr>
        <b/>
        <sz val="11"/>
        <rFont val="宋体"/>
        <family val="3"/>
        <charset val="134"/>
      </rPr>
      <t>8</t>
    </r>
    <r>
      <rPr>
        <b/>
        <sz val="11"/>
        <rFont val="宋体"/>
        <family val="3"/>
        <charset val="134"/>
      </rPr>
      <t>年产值/收入</t>
    </r>
  </si>
  <si>
    <r>
      <rPr>
        <b/>
        <sz val="11"/>
        <rFont val="宋体"/>
        <family val="3"/>
        <charset val="134"/>
      </rPr>
      <t>201</t>
    </r>
    <r>
      <rPr>
        <b/>
        <sz val="11"/>
        <rFont val="宋体"/>
        <family val="3"/>
        <charset val="134"/>
      </rPr>
      <t>9</t>
    </r>
    <r>
      <rPr>
        <b/>
        <sz val="11"/>
        <rFont val="宋体"/>
        <family val="3"/>
        <charset val="134"/>
      </rPr>
      <t>年产值/收入</t>
    </r>
  </si>
  <si>
    <t>联系人</t>
  </si>
  <si>
    <t>电话</t>
  </si>
  <si>
    <t>QQ</t>
  </si>
  <si>
    <t>安普德（天津）科技股份有限公司</t>
  </si>
  <si>
    <t>物联网音视频无线传输技术开发及产业化</t>
  </si>
  <si>
    <t>本项目租用房屋建筑面积874.38平方米，总投资5000万元。项目购置软件开发专用PC、测试仪等73台（套），用于开发无线传输射频芯片、音视频专用处理芯片等。</t>
  </si>
  <si>
    <t>华苑产业区</t>
  </si>
  <si>
    <t>袁工</t>
  </si>
  <si>
    <t>北京世界星辉科技有限责任公司</t>
  </si>
  <si>
    <t>360互动娱乐平台</t>
  </si>
  <si>
    <t>该项目占用房屋建筑面积24230平方米，总投资154347.95万元。提升自主开发和创新策划能力，打造以游戏为主的互动娱乐生态系统。预计购买虚拟机等设备共计1849台（套）。</t>
  </si>
  <si>
    <t>滨海高新区华苑科技园，东至：公园地界；南至：地界（空地）；西至：海泰大道；北至：海泰创新六路</t>
  </si>
  <si>
    <t>杨超</t>
  </si>
  <si>
    <t>010-52447487</t>
  </si>
  <si>
    <t>呈辉文化产业投资（天津）有限公司</t>
  </si>
  <si>
    <t>“食海汇”</t>
  </si>
  <si>
    <t>商业及房地产</t>
  </si>
  <si>
    <t>总占地面积49894.7平方米，总建筑面积199285平方米。其中一期占地25007.8平方米，建筑面积99398.31平方米；二期占地24885.3平方米，建筑面积99886.69平方米。建设核心目标为全球食品集散平台和天津文化旅游新名片。</t>
  </si>
  <si>
    <t>海洋科技园</t>
  </si>
  <si>
    <t>5万平方米</t>
  </si>
  <si>
    <t>竣工</t>
  </si>
  <si>
    <t>否</t>
  </si>
  <si>
    <t>0（建设期）</t>
  </si>
  <si>
    <t>左增珍</t>
  </si>
  <si>
    <t>zuozengzhen@tiabc.com.cn</t>
  </si>
  <si>
    <t>高能智核环保科技有限公司</t>
  </si>
  <si>
    <t>关于内燃机排气后处理装置——颗粒捕集器（DPF/GPF）系统研发及产业化建设项目（一期）</t>
  </si>
  <si>
    <t>项目拟占地60亩新建厂房，一期建成500万升颗粒捕集器载体产能及重点实验室建设。建设柴油机颗粒捕集器（DPF）和汽油机颗粒捕集器（GPF）汽车环保装置产业项目及重点实验室项目。</t>
  </si>
  <si>
    <t>天津滨海高新技术产业开发区滨海科技园</t>
  </si>
  <si>
    <t>郝明忠</t>
  </si>
  <si>
    <t>高银地产（天津）有限公司</t>
  </si>
  <si>
    <t>软件及服务外包基地综合配套居住区东区</t>
  </si>
  <si>
    <t>总建筑面积为382000㎡。
住宅项目</t>
  </si>
  <si>
    <t>华苑科技园</t>
  </si>
  <si>
    <t>/</t>
  </si>
  <si>
    <t>设备采购安装</t>
  </si>
  <si>
    <t>软件及服务外包基地综合配套居住区西区</t>
  </si>
  <si>
    <t>总建筑面积为204000㎡。
住宅项目</t>
  </si>
  <si>
    <t>软件及服务外包基地综合配套区中央商务区</t>
  </si>
  <si>
    <t>总建筑面积约2140117㎡。
建设内容包括总部办公楼E座，高银117，精品商业，双子塔；展览中心，C、G地块，4、6A办公楼，7A、7B办公楼，，10A、10B办公楼,6B、9A、9B办公楼</t>
  </si>
  <si>
    <t>部分项目竣工，部分项目主体在建</t>
  </si>
  <si>
    <t>广州沣芝生物科技有限公司</t>
  </si>
  <si>
    <t>沣芝（灵芝世家）国际集团有限公司北方总部及生产基地项目</t>
  </si>
  <si>
    <t>生物医药</t>
  </si>
  <si>
    <t>建设沣芝集团北方总部及生产基地项目。项目预计总投资6亿元，达产后年产灵芝浓缩液规模达8000吨，年产值约 50 亿元，年纳税约 5亿元</t>
  </si>
  <si>
    <t>渤龙湖科技园</t>
  </si>
  <si>
    <t>75亩</t>
  </si>
  <si>
    <t>罗鸿</t>
  </si>
  <si>
    <t>020-38888910</t>
  </si>
  <si>
    <t>1098859355@qq.com</t>
  </si>
  <si>
    <t>国能新能源汽车有限责任公司</t>
  </si>
  <si>
    <t>国能新能源汽车有限责任公司汽车车身制造项目</t>
  </si>
  <si>
    <t>新能源汽车</t>
  </si>
  <si>
    <t>建筑面积91424平方米，建设年产15万台纯电乘用车车身及KD件出口生产工厂，项目建设内容为车身焊接车间配套公用设施及厂区工程</t>
  </si>
  <si>
    <t>91424平方米</t>
  </si>
  <si>
    <t>主体在建</t>
  </si>
  <si>
    <t>赵慧</t>
  </si>
  <si>
    <t>汽车车身总装建设</t>
  </si>
  <si>
    <t>航天神舟飞行器有限公司</t>
  </si>
  <si>
    <t>产业基地二期项目</t>
  </si>
  <si>
    <t>高端装备制造</t>
  </si>
  <si>
    <t>23000平米，地上12层，地下1层</t>
  </si>
  <si>
    <t>高新区神舟大道115号</t>
  </si>
  <si>
    <t>齐燕京</t>
  </si>
  <si>
    <t>恒天新能源汽车有限公司</t>
  </si>
  <si>
    <t>恒天新能源汽车研发制造基地项目</t>
  </si>
  <si>
    <t>一期4万平米土建工程继续完成，二期三个三电车间6万5平米、研发大楼2万平米及配房设施</t>
  </si>
  <si>
    <t>天津滨海高新技术产业开发区滨海科技园高新五路与创新大道交口</t>
  </si>
  <si>
    <t>一、二期合计12万平米</t>
  </si>
  <si>
    <t>土建封顶基本完成</t>
  </si>
  <si>
    <t>150(所得税）</t>
  </si>
  <si>
    <t>邢跃鹏</t>
  </si>
  <si>
    <t>汇安汇（天津）新能源科技有限公司</t>
  </si>
  <si>
    <t>汇安汇锂电池隔膜一期项目</t>
  </si>
  <si>
    <t>40000㎡厂房8000㎡仓储5000㎡办公；主要用于4条动力锂电池隔膜生产线的达产需要</t>
  </si>
  <si>
    <t>天津渤龙湖未来科技城</t>
  </si>
  <si>
    <t>厂房及仓储28000㎡建设完成，2条生产线达产。</t>
  </si>
  <si>
    <t>8.8亿元</t>
  </si>
  <si>
    <t>1.7亿元</t>
  </si>
  <si>
    <t>陈炜华</t>
  </si>
  <si>
    <t>京磁新材料有限公司</t>
  </si>
  <si>
    <t>京磁新材料有限公司研发及产业化基地</t>
  </si>
  <si>
    <t>新能源与节能环保</t>
  </si>
  <si>
    <t>根据产品市场分析和预测，本项目计划实现年产高性能钕铁硼永磁材料2000吨的规模。总建筑面积28000平方米，研发楼、生产车间、门卫室等；购置生产设备100多台（套）；完成厂区内道路、绿化、室外管网等室外配套工程建设</t>
  </si>
  <si>
    <t>渤龙湖</t>
  </si>
  <si>
    <t>5000万</t>
  </si>
  <si>
    <t>主体完工</t>
  </si>
  <si>
    <t>3个亿</t>
  </si>
  <si>
    <t>2000万</t>
  </si>
  <si>
    <t>800万</t>
  </si>
  <si>
    <t>3000万</t>
  </si>
  <si>
    <t>熊科</t>
  </si>
  <si>
    <t>军科院</t>
  </si>
  <si>
    <t>军科院项目</t>
  </si>
  <si>
    <t>占地60亩，建设特殊环境下的模拟仓</t>
  </si>
  <si>
    <t>打桩</t>
  </si>
  <si>
    <t>项目前期暂停</t>
  </si>
  <si>
    <t>康弘药业集团</t>
  </si>
  <si>
    <t>康弘生物制药国际化产业中心项目</t>
  </si>
  <si>
    <t>康柏西普眼用注射液生产基地</t>
  </si>
  <si>
    <t>200亩</t>
  </si>
  <si>
    <t>康远（天津）国际科技发展有限公司</t>
  </si>
  <si>
    <t>康远国际科技中心二期扩建项目</t>
  </si>
  <si>
    <t xml:space="preserve">本项目占地面积为10483.2平方米，建设总建筑面积45000平方米左右，主要用于医疗器械，医药，医疗软件，电子医疗设备，电子产品及诊断系列等产品的研发、生产。
</t>
  </si>
  <si>
    <t>在建</t>
  </si>
  <si>
    <t>陈敬云</t>
  </si>
  <si>
    <t>联合诺华（天津）有限公司</t>
  </si>
  <si>
    <t>中英生物医药技术转化和产业化基地</t>
  </si>
  <si>
    <t>科技性服务业</t>
  </si>
  <si>
    <t>托滨海新区建立国内外高端技术人才、基金、管理、销售与技术交流合作模式的生物医药技术转化和产业化聚集的公共服务平台。总建筑面积44136.74平方米。包括：中英生物医药技术转化和产业化基地、公共技术服务平台、众创空间、三大功能板块。</t>
  </si>
  <si>
    <t>海洋</t>
  </si>
  <si>
    <t>曹雷</t>
  </si>
  <si>
    <t>15022500419/18322088820</t>
  </si>
  <si>
    <t>zhangye@china-uninova.com</t>
  </si>
  <si>
    <t>明发集团（天津滨海新区）房地产开发有限公司</t>
  </si>
  <si>
    <t>天津滨海明发广场</t>
  </si>
  <si>
    <t>209048㎡商业用地开发建设酒店式公寓、SOHO办公楼、商业步行街、五星级酒店等</t>
  </si>
  <si>
    <t>无</t>
  </si>
  <si>
    <t>209048㎡</t>
  </si>
  <si>
    <t>34-1和34-4完工验收，34-2和34-3主体完工</t>
  </si>
  <si>
    <t>和畅广场（34-1）</t>
  </si>
  <si>
    <t xml:space="preserve">82149㎡   商业 </t>
  </si>
  <si>
    <t>和旭园（34-4）</t>
  </si>
  <si>
    <t>68717.03㎡  商业</t>
  </si>
  <si>
    <t>诺斯石油工具（天津）有限公司</t>
  </si>
  <si>
    <t>华油西区，研发制造中心二期</t>
  </si>
  <si>
    <t>占地20000平米，做为生产车间及仓库</t>
  </si>
  <si>
    <t>田磊</t>
  </si>
  <si>
    <t>华油研发制造中心项目</t>
  </si>
  <si>
    <t>东地块建筑面积1.7万平方米，主要建设1004生产车间（4200平方），1005生产车间（4200平方）1006仓储车间（1000平方米）1007仓储车间（1500平方）1008生产车间（6400平方）。西地块建筑面积1万平方米，建设仓储生产车间1万平方米。</t>
  </si>
  <si>
    <t>海洋科技园珍祥道266号（西中环和华山道交口东北）</t>
  </si>
  <si>
    <t>完成二期西地块所有工程竣工验收工作</t>
  </si>
  <si>
    <t>是</t>
  </si>
  <si>
    <t>普洛斯投资管理（中国）有限公司</t>
  </si>
  <si>
    <t>环普产业园</t>
  </si>
  <si>
    <t>环普标准厂房</t>
  </si>
  <si>
    <t>主体施工</t>
  </si>
  <si>
    <t>启德医药科技（苏州）有限公司</t>
  </si>
  <si>
    <t xml:space="preserve">启德医药科技（苏州）有限公司
生物耦联药物项目
</t>
  </si>
  <si>
    <t>建立国际领先的生物耦联药物中试级研发中心和符合CFDA和欧美cGMP要求的生物药物生产基地。完成5-10个具有完全自主知识产权的新一代ADC药物的临床前研发</t>
  </si>
  <si>
    <t>60亩</t>
  </si>
  <si>
    <t>秦刚</t>
  </si>
  <si>
    <t>0512-62872805</t>
  </si>
  <si>
    <t>三六零科技股份有限公司</t>
  </si>
  <si>
    <t>360网络空间安全研发中心</t>
  </si>
  <si>
    <t>该项目占用房屋建筑面积32536平方米，总投资145430.63万元。升级及拓展系统安全、网络安全等领域的研发。预计购买分布式集群、基础服务器等设备共计1202台（套）。</t>
  </si>
  <si>
    <t>韩玉刚</t>
  </si>
  <si>
    <t>360技术创新研发中心</t>
  </si>
  <si>
    <t>该项目占用房屋建筑面积28748平方米，总投资152190.52万元。对人工智能等前瞻技术、智能硬件等产品进行研发。本项目预计购买服务器、GPU、IOT测试设备等共计204763台（套）。</t>
  </si>
  <si>
    <t>hanyugang@360.cn</t>
  </si>
  <si>
    <t>360智能搜索及商业化</t>
  </si>
  <si>
    <t>该项目占用房屋建筑面积33392平方米，总投资312883.95万元。升级及拓展360搜索及商业化技术、内容、媒体与渠道。本项目预计购买GPU等设备共计11150台（套）</t>
  </si>
  <si>
    <t>盛实百草</t>
  </si>
  <si>
    <t>盛实百草二期</t>
  </si>
  <si>
    <t>厂房、仓库、办公楼，中药制剂研发生产，91亩</t>
  </si>
  <si>
    <t>李炜</t>
  </si>
  <si>
    <t>首创光年城（天津）基础设施投资有限公司</t>
  </si>
  <si>
    <t>京津合作示范区非首都核心功能疏解基础设施建设项目</t>
  </si>
  <si>
    <t>在京津合作示范区11.5平方公里内，为疏解非首都核心功能基地实施的基础设施建设。</t>
  </si>
  <si>
    <t>天津市宁河区清河农场</t>
  </si>
  <si>
    <t>京津合作示范区起步区城镇供水管网及场站基础设施</t>
  </si>
  <si>
    <t>包括11条市政主干路、10条次干路、73条支路自来水管网及自来水泵站一期工程，占地241平方米。</t>
  </si>
  <si>
    <t>未来科技城北区</t>
  </si>
  <si>
    <t>京津合作示范区起步区互联网+建设基础设施</t>
  </si>
  <si>
    <t>京津合作示范区起步区11.5平方公里内所有互联网＋基础设施建设。主要包括互联网＋城市、互联网+政务及互联网＋三大项14小项的建设内容。</t>
  </si>
  <si>
    <t>京津合作示范区起步区城镇排水管网及场站基础设施</t>
  </si>
  <si>
    <t>包括11条市政主干路、10条次干路、73条支路排水管网及2座雨水泵站。占地242平方分米</t>
  </si>
  <si>
    <t>京津合作示范区起步区城镇污水及中水处理管网及处理场站基础设施</t>
  </si>
  <si>
    <t>包括11条市政主干路、10条次干路、73条支干路污水、中水管网，以及3座污水泵站与污水处理厂一期工程，占地244平方米。</t>
  </si>
  <si>
    <t>京津合作示范区次干路七（次干路二-永定新河北路）道路、市政管网及道路绿化工程</t>
  </si>
  <si>
    <t>道路总长度：1300米，随道路铺设雨污水、燃气、电力等市政管线；总占地面积：35100平方米；总投资：93369万元。包括次干路七（次干路二-永定新河北路）道路。道路配套的雨污水、燃气、电力等市政管网工程及道路绿化等。</t>
  </si>
  <si>
    <t>宁河区清河农场</t>
  </si>
  <si>
    <t>李震宇</t>
  </si>
  <si>
    <t>京津合作示范区次干路八（次干路二-永定新河北路）道路、桥梁、市政管网及道路绿化工程</t>
  </si>
  <si>
    <t>道路总长度：1670米，随道路铺设雨污水、燃气、电力等市政管线；总占地面积：58450平方米；总投资：15758万元。包括次干路八（次干路二-永定新河北路）道路。道路配套的雨污水、燃气、电力等市政管网工程及道路绿化，1座桥梁等。</t>
  </si>
  <si>
    <t>京津合作示范区次干路九（主干路四-新津汉路）道路、市政管网及道路绿化工程</t>
  </si>
  <si>
    <t>道路总长度：1300米，随道路铺设雨污水、燃气、电力等市政管线；总占地面积：42900平方米；总投资：7766万元。包括次干路九（主干路四-新津汉路）道路。道路配套的雨污水、燃气、电力等市政管网工程及道路绿化等。</t>
  </si>
  <si>
    <t>京津合作示范区次干路六（次干路二-永定新河北路）道路、市政管网及道路绿化工程</t>
  </si>
  <si>
    <t>道路总长度：1200米，随道路铺设雨污水、燃气、电力等市政管线；总占地面积：32400平方米；总投资：7967万元。包括次干路六（次干路二-永定新河北路）道路。道路配套的雨污水、燃气、电力等市政管网工程及道路绿化等。</t>
  </si>
  <si>
    <t>京津合作示范区次干路二（主干路十-次干路七）道路、桥梁、市政管网及道路绿化工程</t>
  </si>
  <si>
    <t>道路总长度：1110米，随道路铺设雨污水、燃气、电力等市政管线；总占地面积：34410平方米；总投资：8591万元。包括次干路二（主干路十-次干路七）道路。道路配套的雨污水、燃气、电力等市政管网工程及道路绿化，1座桥梁等。</t>
  </si>
  <si>
    <t>京津合作示范区主干路四（清河农场界-次干路六）道路、桥梁、市政管网及道路绿化工程</t>
  </si>
  <si>
    <t>道路总长度：1740米，随道路铺设雨污水、燃气、电力等市政管线；总占地面积：53940平方米；总投资：62521万元。包括主干路四（清河农场界-次干路六）道路。道路配套的雨污水、燃气、电力等市政管网工程及道路绿化，1座桥梁等。</t>
  </si>
  <si>
    <t>京津合作示范区主干路十（次干路二-永定新河北路）道路、市政管网及道路绿化工程</t>
  </si>
  <si>
    <t>道路总长度：1120米，随道路铺设雨污水、燃气、电力等市政管线；总占地面积：34720平方米；总投资：7934万元。包括次干路十（次干路二-永定新河北路）道路。道路配套的雨污水、燃气、电力等市政管网工程及道路绿化等。</t>
  </si>
  <si>
    <t>京津合作示范区一号岛支路七（次干路二-新津汉路）道路、桥梁、市政管网及道路绿化工程</t>
  </si>
  <si>
    <t>道路总长度：2500米，随道路铺设雨污水、燃气、电力等市政管线；总占地面积：72500平方米；总投资：18602万元。包括一号岛支路七（次干路二-新津汉路）道路。道路配套的雨污水、燃气、电力等市政管网工程及道路绿化，1座桥梁等。</t>
  </si>
  <si>
    <t>京津合作示范区一号岛支路八（次干路二-新津汉路）道路、桥梁、市政管网及道路绿化工程</t>
  </si>
  <si>
    <t>道路总长度：2800米，随道路铺设雨污水、燃气、电力等市政管线；总占地面积：81200平方米；总投资：24334万元。包括一号岛支路八（次干路二-新津汉路）道路。道路配套的雨污水、燃气、电力等市政管网工程及道路绿化，1座桥梁等。</t>
  </si>
  <si>
    <t>京津合作示范区淮美路（次干路二-永定新河北路）道路、市政管网及道路绿化工程</t>
  </si>
  <si>
    <t>道路总长度：1320米，随道路铺设雨污水、燃气、电力等市政管线；总占地面积：40920平方米；总投资：12281万元。包括淮美路（次干路二-永定新河北路）道路。道路配套的雨污水、燃气、电力等市政管网工程及道路绿化等。</t>
  </si>
  <si>
    <t>京津合作示范区永定新河北路（津汉路延长线-清河农场界）道路、桥梁、市政管网及道路绿化工程</t>
  </si>
  <si>
    <t>道路总长度：4550米，随道路铺设雨污水、燃气、电力等市政管线；总占地面积：273000平方米；总投资：50690万元。包括永定新河北路（津汉路延长线-清河农场界）道路。道路配套的雨污水、燃气、电力等市政管网工程及道路绿化，2座桥梁等。</t>
  </si>
  <si>
    <t>（四）</t>
    <phoneticPr fontId="12" type="noConversion"/>
  </si>
  <si>
    <t>京津合作示范区一期道路、桥梁、市政管网及道路绿化工程</t>
  </si>
  <si>
    <t>道路总长度：18500米，随道路铺设雨污水、燃气、电力等市政管线；总占地面积：1217486平方米；总投资228456万元。包括次干路二、主干路四、次干路三和津汉公路延长线等四条道路，道路配套的雨污水、燃气、电力等市政管网工程及道路绿化，四座桥梁等。</t>
  </si>
  <si>
    <t>京津合作示范区主干路四（次干路六-东南八支路）道路、桥梁、市政管网及道路绿化工程</t>
  </si>
  <si>
    <t>道路总长度：6820米，随道路铺设雨污水、燃气、电力等市政管线；总占地面积：265980平方米；总投资：89588万元。包括主干路四（次干路六-东南八支路）道路。道路配套的雨污水、燃气、电力等市政管网工程及道路绿化，1座桥梁等</t>
  </si>
  <si>
    <t>段书领</t>
  </si>
  <si>
    <t>京津合作示范区次干路二（次干路七-东北三支路）道路、桥梁、市政管网及道路绿化工程</t>
  </si>
  <si>
    <t>道路总长度：4700米，随道路铺设雨污水、燃气、电力等市政管线；总占地面积：164500平方米；总投资：74790万元。包括次干路二（次干路七-东北三支路）道路。道路配套的雨水、燃气、电力等市政管网工程及道路绿化，2座桥梁等。</t>
  </si>
  <si>
    <t>京津合作示范区次干路三（次干路八-次干路十）道路、市政管网及道路绿化工程</t>
  </si>
  <si>
    <t>道路总长度：4700米，随道路铺设雨污水、燃气、电力等市政管线；总占地面积：164500平方米；总投资：40222万元。包括次干路三（次干路八-次干路十）道路。道路配套的雨污水、燃气、电力等市政管网工程及道路绿化等。</t>
  </si>
  <si>
    <t>京津合作示范区永定新河北路（清河农场界-西南五支路）道路、桥梁、市政管网及道路绿化工程</t>
  </si>
  <si>
    <t>道路总长度：3200米，随道路铺设雨污水、燃气、电力等市政管线；总占地面积：192000平方米；总投资：39638万元。包括永定新河北路（清河农场界-西南五支路）道路。道路配套的雨污水、燃气、电力等市政管网工程及道路绿化，2座桥梁等。</t>
  </si>
  <si>
    <t>京津合作示范区永定新河北路（西南五支路-津汉路延长线）道路、市政管网及道路绿化工程</t>
  </si>
  <si>
    <t>道路总长度：1350米，随道路铺设雨污水、燃气、电力等市政管线；总占地面积：81000平方米；总投资：11052万元。包括永定新河北路（西南五支路-津汉路延长线）道路。道路配套的雨污水、燃气、电力等市政管网工程及道路绿化等。</t>
  </si>
  <si>
    <t>首创经中（天津）投资有限公司</t>
  </si>
  <si>
    <t>京津合作示范区起步区基础设施建设项目</t>
  </si>
  <si>
    <t>京津合作示范区11.5平方公里起步区范围内的基础设施建设。京津合作示范区起步区范围内的道路、雨污水、公共绿化等基础设施建设。</t>
  </si>
  <si>
    <t>曙光信息产业股份有限公司</t>
  </si>
  <si>
    <t>全浸没式液冷服务器绿色设计平台</t>
  </si>
  <si>
    <t>本项目占地面积2000平方米，总投资额14000万元。项目拟购置数字信号完整性仿真及测试设备等230台（套），用于液冷服务器系统研发、绿色设计数据库、评价工具及平台建设。</t>
  </si>
  <si>
    <t>华苑产业区（环外）</t>
  </si>
  <si>
    <t>王欣伟</t>
  </si>
  <si>
    <t>统一架构分布式储存系统</t>
  </si>
  <si>
    <t>项目占用房屋建筑面积2000平方米，总投资112000万元。研发平台搭建及云服务业务购置xStor高中低端等设备共计341套，分别用于研发测试及对外提供云服务租赁业务。</t>
  </si>
  <si>
    <t>天津市华苑产业区（环外）海泰华科大街15号</t>
  </si>
  <si>
    <t>苏州吉玛基因股份有限公司</t>
  </si>
  <si>
    <t>苏州吉玛基因股份有限公司基因检测项目</t>
  </si>
  <si>
    <t>建设精准医疗系列产品的生产基地和第三方医学检测中心。辐射华北和东北地区，迅速向多家医院的肿瘤科室推出肿瘤循环细胞（CTC）检测服务，并以此为基础开展进一步的基因检测服务；对其中的高端病人开展PDX动物试验服务；对部分有需要的病人开展肿瘤细胞免疫治疗服务。</t>
  </si>
  <si>
    <t>王硕</t>
  </si>
  <si>
    <t>550216838@qq.com</t>
  </si>
  <si>
    <t>苏州晶云药物科技有限公司</t>
  </si>
  <si>
    <t>口服固体制剂
GMP中试车间及生产基地项目</t>
  </si>
  <si>
    <t>建设符合国际GMP标准的制剂生产基地和制剂GMP中试车间 。项目预计总投资1.3亿元，达产后年产值10亿元，年纳税 1亿元</t>
  </si>
  <si>
    <t>李燕</t>
  </si>
  <si>
    <t>桃源居（天津）房地产开发有限公司</t>
  </si>
  <si>
    <t>天津滨海桃源居一期项目核准的决定，天津滨海桃源居二期项目核准的决定及天津滨海桃源居三期项目核准的决定</t>
  </si>
  <si>
    <t>总建筑面积32.3万平方米；建设内容：住宅、配套公建、普通商业、地下车库及幼儿园</t>
  </si>
  <si>
    <t>一期及二期一标段、幼儿园竣工交付使用；二期二标段及三期主体完工。</t>
  </si>
  <si>
    <t>天地图（天津）有限公司</t>
  </si>
  <si>
    <t>基于国家地理信息公共服务平台的时空大数据平台建设及产业化</t>
  </si>
  <si>
    <t>利用自有房屋12000平方米，总投资额17265万元。建设时空大数据中心、时空大数据与智慧服务基础技术平台；购买服务器500台。</t>
  </si>
  <si>
    <t>滨海科技园</t>
  </si>
  <si>
    <t>郭阳</t>
  </si>
  <si>
    <t>天津安必森生物技术有限公司</t>
  </si>
  <si>
    <t>人疾病相关外检测试剂盒系列工程</t>
  </si>
  <si>
    <t>总投资2亿元，用地面积24668平方米，建成集研发、生产一体的综合产业化基地。建设研发中心、办公区、净化厂房、动力中心、水处理在内的综合生产基地</t>
  </si>
  <si>
    <t>张晓东</t>
  </si>
  <si>
    <t>天津安普德科技有限公司</t>
  </si>
  <si>
    <t>智能音响关键部件</t>
  </si>
  <si>
    <t>开发3款基于安全可靠芯片的智能音响公板，形成年产60万片的设计和产业化能力。</t>
  </si>
  <si>
    <t>华苑</t>
  </si>
  <si>
    <t>天津巴莫科技股份有限公司</t>
  </si>
  <si>
    <t>锂离子动力电池用氧化镍钴铝锂正极材料研发及产业化</t>
  </si>
  <si>
    <t>通过对现有生产厂房改造，增加生产工艺设备、配套动力设备，建设年产1200吨锂离子动力电池用氧化镍钴铝锂正极材料生产线。</t>
  </si>
  <si>
    <t>天津滨海储能技术有限公司</t>
  </si>
  <si>
    <t>新型超级电容器电极材料及制造技术的研发及商业化应用</t>
  </si>
  <si>
    <t>建设规模：建成投产后可实现每年超级电容器电极200万平方米产能以及20万支高功率超级电容器。主要建设内容：专业厂房2栋、超级电容厂房1栋、通用厂房1栋、传达室。</t>
  </si>
  <si>
    <t>滨海高新区滨海科技园</t>
  </si>
  <si>
    <t>完成25%产能投放</t>
  </si>
  <si>
    <t>王思涵</t>
  </si>
  <si>
    <t>天津滨海光热产业园区综合能源微网系统项目</t>
  </si>
  <si>
    <t>整体调控电量42MW微电网系统，租用天津滨海设备配套技术有限公司通用厂房1首层，面积2793平方米。综合能源微网包括7MW光伏发电系统、1MW全钒液流储能电池、1MW锌溴储能电池、8MW熔盐储热供暖系统。</t>
  </si>
  <si>
    <t>天津滨海光热反射技术有限公司</t>
  </si>
  <si>
    <t>太阳能热发电站高效超薄反射镜制造项目</t>
  </si>
  <si>
    <t>建设规模：建成投产后可实现每年160万片反射镜生产。主要建设内容：反射镜厂房2栋、熔盐厂房1栋、通用厂房1栋、综合楼2栋、倒班宿舍1栋、传达室2栋、租用天津滨海储能技术有限公司专业厂房2栋。</t>
  </si>
  <si>
    <t>天津滨海光热跟踪技术有限公司</t>
  </si>
  <si>
    <t>太阳能热发电站跟踪系统制造项目</t>
  </si>
  <si>
    <t>建设规模：建设投产后可实现每年200MW跟踪器设备制造。主要建设内容：通用厂房2栋、传达室1栋</t>
  </si>
  <si>
    <t>完成50%产能投放</t>
  </si>
  <si>
    <t>天津滨海光热集热技术有限公司</t>
  </si>
  <si>
    <t>太阳能热发电站高温集热管支架制造项目（二期）</t>
  </si>
  <si>
    <t>达产后每年可生产100MW光热电站所需集热管支架。主要建设内容为厂房、仓库、传达室。</t>
  </si>
  <si>
    <t>太阳能热发电站高温集热管配套设备制造项目（一期）</t>
  </si>
  <si>
    <t>建设规模：建成投产后可实现每年100MW光热电站所需集热管配套设备制造。主要建设内容：厂房2栋，倒班宿舍1栋，综合楼1栋</t>
  </si>
  <si>
    <t>完成100%产能投放</t>
  </si>
  <si>
    <t>天津滨海光热技术研究院有限公司</t>
  </si>
  <si>
    <t>光热产业技术整合开发与应用</t>
  </si>
  <si>
    <t>建设规模：建成后可实现光热电站的全部设计工作。主要建设内容：技术研究院大楼1栋、设计大楼A区6栋、研发大楼C区6栋。</t>
  </si>
  <si>
    <t>天津滨海齐泰投资有限公司</t>
  </si>
  <si>
    <t>滨海高新区标准厂房示范园</t>
  </si>
  <si>
    <t>总投资4.6亿元，占地面积5.8万平方米,总建筑面积11.68万平方米。建设内容为厂房组团及配套服务组团。已开工面积9.2万平方米（含地下面积）。</t>
  </si>
  <si>
    <t>部分竣工</t>
  </si>
  <si>
    <t>贾丽华</t>
  </si>
  <si>
    <t>天津滨海设备配套技术有限公司</t>
  </si>
  <si>
    <t>太阳能热发电站配套设备制造项目</t>
  </si>
  <si>
    <t>建设规模：建成投产后可实现每年200MW光热电站所需配套设备制造，主要建设内容：通用厂房3栋，熔盐厂房1栋，传达室1栋</t>
  </si>
  <si>
    <t>天津滨海思纳投资有限公司</t>
  </si>
  <si>
    <t>渤龙天地</t>
  </si>
  <si>
    <t>总投资15.4亿元，规划用地约22.92万平方米,总建筑面积53.8万平方米。是天津市商务重点商业设施项目,是滨海高新区内规模最大且处于核心地带的公建项目，承担着为整个滨海新区提供完备的行政办公、商务办公、金融、酒店、产业服务、购物、娱乐、休闲等城市核心服务的功能。</t>
  </si>
  <si>
    <t>滨海</t>
  </si>
  <si>
    <t>天津波士顿</t>
  </si>
  <si>
    <t>波士顿电池</t>
  </si>
  <si>
    <t>建设全球领先的电动汽车动力电池生产基地</t>
  </si>
  <si>
    <t>开工</t>
  </si>
  <si>
    <t>未注册</t>
  </si>
  <si>
    <t>天津成享资产管理有限公司</t>
  </si>
  <si>
    <t>汇安汇锂电池隔膜</t>
  </si>
  <si>
    <t>总用地面积43880.6平方米，规划总建筑面积49338平方米。本项目总投资估算为50000万元。项目建设1栋1层厂房，建筑面积14772平方米，一栋7层综合楼建筑面积9940平方米，一栋一层涂膜车间，建jingxing筑面积7884平方米。栋仓储，建筑面积15620平方米。其他建筑为1层，建筑面积：1122平方米。购置并安装锂电池隔膜生产线2条。项目建成后进行锂电池隔膜的研发和生产工作。</t>
  </si>
  <si>
    <t>滨海科技园（高新二路，康泰大道）</t>
  </si>
  <si>
    <t>钱志伟</t>
  </si>
  <si>
    <t>13212232322/15900350525</t>
  </si>
  <si>
    <t>123866779@qq.com</t>
  </si>
  <si>
    <t>储备</t>
  </si>
  <si>
    <t>天津大通城市置业有限公司</t>
  </si>
  <si>
    <t>科技金融大厦二期</t>
  </si>
  <si>
    <t>科技型企业孵化器</t>
  </si>
  <si>
    <t>杜先生</t>
  </si>
  <si>
    <t>未立项</t>
  </si>
  <si>
    <t>天津国华信达实业股份有限公司</t>
  </si>
  <si>
    <t>天津华信总部</t>
  </si>
  <si>
    <t>建筑面积68053平方米，包括1栋17层研发楼及8栋6层裙楼及2层地下室。项目包含总部办公、金融信贷担保等9大功能区，服务包含信贷服务、资金担保等6大服务功能。</t>
  </si>
  <si>
    <t>主体封顶</t>
  </si>
  <si>
    <t>赵晓辰</t>
  </si>
  <si>
    <t>022-25226888</t>
  </si>
  <si>
    <t>853699614@qq.com</t>
  </si>
  <si>
    <t>天津国民健康技术有限公司</t>
  </si>
  <si>
    <t>国民健康系列产品研发、生产</t>
  </si>
  <si>
    <t>租用独立厂院，建筑面积4630㎡。投资1亿进行改造。对现有厂房进行装修改造升级，购置研发、生产及动力设备共126余台套，用于健康系列产品：食品、保健食品的研发生产，器械组装和化妆品混合灌装。</t>
  </si>
  <si>
    <t>天津滨海高新区华苑产业区（环外）海泰发展五道8号6号厂房</t>
  </si>
  <si>
    <t>李军</t>
  </si>
  <si>
    <t>天津海明置业有限公司</t>
  </si>
  <si>
    <t>军民融合创新平台</t>
  </si>
  <si>
    <t>项目投资3.3亿元，建筑面积11.6万平米。主要建设内容创新型办公楼宇装修改造8.4万平方米，投资2.3亿元，电力、公寓、会议、餐饮等服务功能配套提升改造3.2万平方米，投资1亿元。</t>
  </si>
  <si>
    <t>塘沽海洋科技园</t>
  </si>
  <si>
    <t>完工</t>
  </si>
  <si>
    <t>天津海泰方圆投资有限公司</t>
  </si>
  <si>
    <t>海泰·精工</t>
  </si>
  <si>
    <t>总投资9.5亿元，占地面积10.15万平方米,总建筑面积21万平方米。是天津滨海高新区高品质工业孵化区、智能化商务办公区。一期10万平米已竣工。</t>
  </si>
  <si>
    <t>一期竣工二期开工</t>
  </si>
  <si>
    <t>天津海泰科技发展股份有限公司</t>
  </si>
  <si>
    <t>国家软件及服务外包产业基地核心区</t>
  </si>
  <si>
    <t>总投资23.52亿元，占地总面积40.39万平方米，建筑面积74.05万平方米（含地下面积）。该项目是本市20项重点工程之一，集软件产业及服务外包企业办公及配套公寓、制餐中心、酒店、展览展示中心、康体中心及商业会所等服务功能于一体的综合服务项目，为滨海高新区提供商业商务配套。</t>
  </si>
  <si>
    <t>天津汉柏明锐电子科技有限公司</t>
  </si>
  <si>
    <t>天津汉柏研究开发总部项目一期工程</t>
  </si>
  <si>
    <t>新一代信息技术</t>
  </si>
  <si>
    <t>项目主体建筑为一栋两层数据中心，建筑面积19500平方米；同时新建一座35KV变电站，以及柴油机发电机房等配套设施，项目总建筑面积约22210平方米。项目初期计划配置1600台IDC机柜和300台云立方。</t>
  </si>
  <si>
    <t>22210平方米</t>
  </si>
  <si>
    <t>完成数据中心及配套设施的主体结构建设，完成部分设备的购置。</t>
  </si>
  <si>
    <t>任杰</t>
  </si>
  <si>
    <t>天津浩坤投资发展有限公司</t>
  </si>
  <si>
    <t>生物医药产业创新创业平台项目（欧划项目）</t>
  </si>
  <si>
    <t>1.公共技术平台，购置和改造楼宇9100平方米；2.企业加速器,购置和改造楼宇10000平方米；3.四个专业研究所：①国际生物医药产业技术研究所②国际创新药物研究所③国际医疗检测设备和试剂创新研究所④国际基因与细胞治疗研究所，购置和改造楼宇10000平方米。建设生物医药产业发展必须的配套设施。</t>
  </si>
  <si>
    <t>28205平方米</t>
  </si>
  <si>
    <t>预计竣工</t>
  </si>
  <si>
    <t>天津合纵电力设备有限公司</t>
  </si>
  <si>
    <t>智能配电设备制造基地建设项目（二期）</t>
  </si>
  <si>
    <t>主要产品包括环网开关柜、箱式变电站、电缆分支箱、柱上开关、配电变压器和配电自动化终端等六大系列产品。</t>
  </si>
  <si>
    <t>160亩</t>
  </si>
  <si>
    <t>徐苏苑</t>
  </si>
  <si>
    <t>合纵科技（天津）电力生产基地项目（一期）</t>
  </si>
  <si>
    <t>133333.33㎡</t>
  </si>
  <si>
    <t>装修及绿地工程</t>
  </si>
  <si>
    <t>匡彦颖</t>
  </si>
  <si>
    <t>天津恒天新能源汽车研究院有限公司</t>
  </si>
  <si>
    <t>中国恒天新能源汽车研发及产业化基地项目</t>
  </si>
  <si>
    <t>项目占地132亩，新能源汽车配套电机电池，电控产品及电动车技术研发年产5万台套。新建电池电机电控车间，零部件实验室级试制车间，整车试验车间，研发楼，生产附属设施。</t>
  </si>
  <si>
    <t>中国恒天新能源汽车研发及产业化基地二期</t>
  </si>
  <si>
    <t>项目占地面积91077.2平方米，项目总建筑面积117913.3平方米，总投资额125000万元。新建三间电机电池电控车间，生产准备车间，倒班楼，生产附属设施等。购置电机、电池、电控、组装、检测试验设备共计138余台套。</t>
  </si>
  <si>
    <t>未来科技城</t>
  </si>
  <si>
    <t>天津恒通房地产开发有限公司</t>
  </si>
  <si>
    <t>瑞泰嘉园（瑞馨雅苑一期）</t>
  </si>
  <si>
    <t>占地面积30000平方米，建筑面积64687平方米，其中地上49684平方米，地下15003平方米。计划总投资43314万元。瑞泰嘉园（瑞馨雅苑一期）计划建设住宅7栋，其中：19层4栋、17层3栋；配套公建4栋，其中3层1栋、1层3栋；经营性公建商业2层1栋；地下车库。</t>
  </si>
  <si>
    <t>东至：中心庄路，南至：地界，西至：高新七路，北至：惠达道</t>
  </si>
  <si>
    <t>俞国忠</t>
  </si>
  <si>
    <t>瑞泰嘉园（瑞馨雅苑二期）</t>
  </si>
  <si>
    <t>占地面积30065.1平方米，建筑面积79027平方米，其中地上58430平方米，地下20597平方米。计划总投资52947.76万元。瑞泰嘉园（瑞馨雅苑二期）预计建设住宅9栋，其中：19层5栋、17层4栋；经营性公建商业2层1栋；地下车库。</t>
  </si>
  <si>
    <t>瑞泰嘉园（瑞馨佳苑一期）</t>
  </si>
  <si>
    <t>占地面积37571.98平方米，建筑面积86272.32平方米，其中地上56972.32平方米，地下29300平方米。计划总投资58803.67万元。瑞泰嘉园（瑞馨佳苑一期）计划建设住宅11栋，其中：9层5栋、11层4栋、17层2栋；配套公建4栋，其中3层1栋、1层3栋；经营性公建商业2层2栋；地下车库。</t>
  </si>
  <si>
    <t>东至：中心庄路，南至：惠达道，西至：高新七路，北至：海油大道</t>
  </si>
  <si>
    <t>瑞泰嘉园（瑞馨佳苑二期）</t>
  </si>
  <si>
    <t>占地面积36623.46平方米，建筑面积98710.09平方米，其中地上66710.09平方米，地下32000平方米。计划总投资67281.32万元。瑞泰嘉园（瑞馨佳苑二期）计划建设住宅12栋，其中：9层3栋、15层3栋、17层3栋、19层3栋；配套公建1层3栋；地下车库。</t>
  </si>
  <si>
    <t>瑞泰嘉园（瑞馨佳苑三期）</t>
  </si>
  <si>
    <t>占地面积35321.16平方米，建筑面积99441.19平方米，其中地上73441.19平方米，地下26000平方米。计划总投资67779.64万元。瑞泰嘉园（瑞馨佳苑三期）计划建设住宅13栋，其中：9层5栋、11层4栋、15层2栋、17层2栋；配套公建1层2栋；地下车库。</t>
  </si>
  <si>
    <t>瑞泰嘉园（瑞馨佳苑四期）</t>
  </si>
  <si>
    <t>占地面积19200平方米，建筑面积19200平方米，其中地上19200平方米。计划总投资9548万元。瑞泰嘉园（瑞馨佳苑四期）计划建设小学，4层1栋；幼儿园，3层1栋。</t>
  </si>
  <si>
    <t>天津恒通华创置业有限公司</t>
  </si>
  <si>
    <t>融汇（一期）</t>
  </si>
  <si>
    <t>28栋小高层住宅楼</t>
  </si>
  <si>
    <t>融汇（二期）</t>
  </si>
  <si>
    <t>4栋高层住宅楼、3栋公建</t>
  </si>
  <si>
    <t>天津红星美凯龙家居家饰生活广场有限公司</t>
  </si>
  <si>
    <t>天津滨海红星美凯龙世博家居生活广场</t>
  </si>
  <si>
    <t>占地面积52172.9平方米，建筑面积148939.37平方米，地上四层地下两层，建设内容为家居卖场。</t>
  </si>
  <si>
    <t>52173平方米</t>
  </si>
  <si>
    <t>投产</t>
  </si>
  <si>
    <t>66,7</t>
  </si>
  <si>
    <t>天津华鼎置业有限公司</t>
  </si>
  <si>
    <t>软件及服务外包基地综合配套居住区二期R地块</t>
  </si>
  <si>
    <t>总建筑面积为194000㎡。
住宅项目</t>
  </si>
  <si>
    <t>天津华泰汽车车身制造有限公司</t>
  </si>
  <si>
    <t>华泰新能源汽车配套（三电）项目</t>
  </si>
  <si>
    <t>建设生产车间、材料库、机修车间、制冷站、配套设施、办公楼等。</t>
  </si>
  <si>
    <t>天津华泰汽车总部及汽车生产基地一期</t>
  </si>
  <si>
    <t>占地348943平米，建筑面积217741平米，框架和钢结构。主要建设项目有焊装车间，冲压车间，涂装车间，冲压件房，办公楼，食堂，倒班楼，活动中心和车身成品库。</t>
  </si>
  <si>
    <t xml:space="preserve">渤龙湖科技园 </t>
  </si>
  <si>
    <t>新能源汽车零部件分装</t>
  </si>
  <si>
    <t>项目占地面积308913.2平方米，建筑面积169910.1平方米，计容面积326240.7平方米，投资总额134305万元。建设1栋1层动力总成车间、1栋1层差速器车间、1栋1层车桥车间、1栋1层座椅车间等生产及储存建筑及购置生产设备，食堂、门卫室等辅助用房。</t>
  </si>
  <si>
    <t>东至：汉港路绿化带，南至：康泰大道，西至：高新二路，北至：海油大道</t>
  </si>
  <si>
    <t>乔东海</t>
  </si>
  <si>
    <t>天津华翼蓝天科技股份有限公司</t>
  </si>
  <si>
    <t>空中客车A320飞机D级全任务飞行模拟机研制及产业化</t>
  </si>
  <si>
    <t>项目选址于天津市华苑产业区（环外）海泰发展三道16号，租用天津华翼三星资产管理有限公司厂区内生产车间，改造厂房1500平方米，总投资额人民币5000万。项目拟研制空客A320飞机D级全任务飞行模拟机1台，购置配套仪器设备40台套，建设空客A320飞机D级全任务飞行模拟机生产线一条，建成后预计年生产4台空客A320飞机D级全任务飞行模拟机。</t>
  </si>
  <si>
    <t>李磊</t>
  </si>
  <si>
    <t>天津华苑丰田汽车销售服务有限公司</t>
  </si>
  <si>
    <t>华苑丰田青年创业中心</t>
  </si>
  <si>
    <t>我公司在滨海高新区华苑产业园区梅苑路10号开发建设的“先知谷”大厦项目，规划总用地面积11804.1平米，规划总建筑面积40734.68平米。项目分二期开发建设，一期“华苑丰田汽车展示销售服务中心”工程已在2013年建成并交付使用，建筑面积3365平米。二期“先知谷”大厦项目工程，目前正在建设中，该工程建筑面积37369.68平米，其中地上：32047平米，地下5322.68平米，为一幢商业及办公用写字楼建筑，共28层，地下为两层。</t>
  </si>
  <si>
    <t>华苑产业区梅苑路10号</t>
  </si>
  <si>
    <t>天津环美能源科技有限公司</t>
  </si>
  <si>
    <t>400MW太阳能电池组件生产线项目</t>
  </si>
  <si>
    <t>本项目租赁生产厂房内的一个车间，新增生产线，配套新增化验室系统，负责各工段检测、检验工作。</t>
  </si>
  <si>
    <t>天津市西青区华科大街3号</t>
  </si>
  <si>
    <t>项目完工运营投产</t>
  </si>
  <si>
    <t>姚琳</t>
  </si>
  <si>
    <t>天津环鑫科技发展有限公司</t>
  </si>
  <si>
    <t>大直径玻璃钝化芯片（GPP）</t>
  </si>
  <si>
    <t>项目利用新产业园区华苑产业区（环外）海泰东路12号现有厂房二层区域进行实施，项目建筑面积为4000平方米，总投资30456万元。项目新增主要生产设备扩散炉（主扩）、烧成炉等51台（套），项目建成后形成一条生产能力为月产50万片GPP芯片的生产线。</t>
  </si>
  <si>
    <t>孙晨光</t>
  </si>
  <si>
    <t>天津火网科技有限公司</t>
  </si>
  <si>
    <t xml:space="preserve">京津冀消防与灾害救援空间技术综合应用示范  </t>
  </si>
  <si>
    <t>研制卫星遥感数据快速处理系统和京津冀消防一张图系统，研制消防与灾害救援终端共4类、研制消防物联网系统。提供消防地图更新、应急救援数据支撑和调度服务、应急信息发布等九类信息服务。</t>
  </si>
  <si>
    <t>天津津滨能源有限公司</t>
  </si>
  <si>
    <t>天津滨海高新区集中供热煤改燃工程</t>
  </si>
  <si>
    <t>该项目渤龙湖科技园内企业及住宅供热。拟建燃气锅炉房、及附属设施建筑面积3025.5平方米、调度中心及换热站建筑面积1809.84平方米。</t>
  </si>
  <si>
    <t>36762.9平方米</t>
  </si>
  <si>
    <t>孟昭艳</t>
  </si>
  <si>
    <t>天津锦源投资发展有限公司</t>
  </si>
  <si>
    <t>锦恒大厦</t>
  </si>
  <si>
    <r>
      <t>年中6</t>
    </r>
    <r>
      <rPr>
        <sz val="10"/>
        <color indexed="8"/>
        <rFont val="宋体"/>
        <family val="3"/>
        <charset val="134"/>
      </rPr>
      <t>-7月份基本完工</t>
    </r>
    <phoneticPr fontId="12" type="noConversion"/>
  </si>
  <si>
    <t>潘</t>
    <phoneticPr fontId="12" type="noConversion"/>
  </si>
  <si>
    <t>“锦恒大厦”项目，位于塘沽海洋高新区宁海路以西、骊山道以北，占地面积8562.2平方米，规划总建筑面积50578平方米，锦恒大厦共二十三层，其中地下两层，地上二十一层。项目一至四层为商业用房，五至十三层为写字楼，十四至二十一层为酒店，是集商业、办公及酒店为一体的多功能综合性楼宇。</t>
  </si>
  <si>
    <t>天津凯发电气股份有限公司</t>
  </si>
  <si>
    <t>并购德国RPS产品与技术转化产业化项目</t>
  </si>
  <si>
    <t>规模：拟用地11.9亩，建筑面积约15000平方米，总投资约20000万元。项目建成后，固体绝缘开关柜项目初期规模达到5亿元年产能，未来达到15亿元年产能。
建设内容：引进德国RPS固体绝缘开关柜技术，建设具有世界先进水平的固体绝缘开关柜生产、装配、测试线。</t>
  </si>
  <si>
    <t>11.9亩</t>
  </si>
  <si>
    <t>土建完成比例80%</t>
  </si>
  <si>
    <t>王晓颖</t>
  </si>
  <si>
    <t>与中科院合作，城市轨道交通大功率电力电子技术应用研发及实验室建设</t>
  </si>
  <si>
    <t>建设内容：公司于2016年5月与中科院电工所签订了合作框架协议，共同推进和实现研发的轨道交通以及电工所其它成熟技术在轨道交通行业的产业化和工程应用。建设国内先进的大功率电力电子应用产品研发、实验、测试实验室，满足公司与中科院电工所项目合作所需硬件基础设施条件，为下一步产业化打基础。</t>
  </si>
  <si>
    <t>实验室建设</t>
  </si>
  <si>
    <t>751714632</t>
  </si>
  <si>
    <t>轨道交通牵引供电关键装备技术研发平台建设</t>
  </si>
  <si>
    <t>占地面积1057.45平方米、建筑面积2000平方米、投资总额8155.8万元。接触网关键零部件成果转化、轨道交通双向交流器研发。</t>
  </si>
  <si>
    <t>凯发轨道交通产业化基地西侧</t>
  </si>
  <si>
    <t>王传启</t>
  </si>
  <si>
    <t>60128001-8078</t>
  </si>
  <si>
    <t>轨道交通智能固体绝缘开关柜技术引进及产业化</t>
  </si>
  <si>
    <t>投资总额19828万元，占地面积4758.53平方米，建筑面积9000平方米。固体绝缘开关柜研发及产业化，新建生产、装配、调试检测线、产业化基地建设。</t>
  </si>
  <si>
    <t>张忠杰</t>
  </si>
  <si>
    <t>60128001-8058</t>
  </si>
  <si>
    <t>城市轨道交通直流牵引供电智能控制设备与系统升级产业化</t>
  </si>
  <si>
    <t>投资总额9059.15万元，占地面积2114.90平方米，建筑面积4000平方米。城市轨道交通直流牵引供电智能控制设备与系统研发升级、实验室建设、生产线建设。</t>
  </si>
  <si>
    <t>天津蓝海科技园有限公司</t>
  </si>
  <si>
    <t>蓝海科技园一至六期</t>
  </si>
  <si>
    <t>总投资18.4亿元，占地面积12.2万平方米,总建筑面积31万平方米。该项目为科技产业孵化器。一期已开工8.8万平方米。</t>
  </si>
  <si>
    <t>一期竣工</t>
  </si>
  <si>
    <t>天津力神电池股份有限公司</t>
  </si>
  <si>
    <t>动力电池电极产能扩建项目</t>
  </si>
  <si>
    <t>本项目建成后将达到年产6亿安时的LP2714897车用锂离子动力电池电极。项目将利用力神公司电动汽车动力电池扩建项目的厂房二布置电极生产线，建筑面积共10648平方米。</t>
  </si>
  <si>
    <t>杨华通</t>
  </si>
  <si>
    <t>电动汽车动力电池扩建项目</t>
  </si>
  <si>
    <t>本项目建成后将达到年产3亿Ah的车用锂离子动力电池系统。其中2亿Ah为LP2714897为方型铝壳电池；1亿Ah为聚合物电池。
本项目将新建生产厂房、动力站、门卫、接待室，总建筑面积共52359.98平方米。</t>
  </si>
  <si>
    <t>3425.32万美元</t>
  </si>
  <si>
    <t>设备采购安装、竣工</t>
  </si>
  <si>
    <t>天津南大通用数据技术股份有限公司</t>
  </si>
  <si>
    <t>大数据服务云平台的研发和示范应用项目</t>
  </si>
  <si>
    <t>本项目投资20000万元，建设大数据服务云平台。大数据应用平台研发建设、产业化推广及知识产权体系建设。</t>
  </si>
  <si>
    <t>樊明凯</t>
  </si>
  <si>
    <t>面向物联网的嵌入式数据库研发与应用</t>
  </si>
  <si>
    <t>项目占用租用房屋建筑面积1285.06平米，总投资6918万元。项目购置国产服务器、交换机等设备309台（套），用于研发嵌入式数据库并搭建应用环境。</t>
  </si>
  <si>
    <t>陈文亭</t>
  </si>
  <si>
    <t>天津南开允公集团有限公司</t>
  </si>
  <si>
    <t>允公科技园F座</t>
  </si>
  <si>
    <t>建筑面积62156.65平米，其中，地上30831.41平米，地下31343.24平米；该建筑物为商业加写字楼。</t>
  </si>
  <si>
    <t>华苑产业区开华道20号</t>
  </si>
  <si>
    <t>62156.65㎡</t>
  </si>
  <si>
    <t>工程已经完工，正在办理备案手续</t>
  </si>
  <si>
    <t>天津普天创新创业科技有限公司</t>
  </si>
  <si>
    <t>中国普天天津创新产业园</t>
  </si>
  <si>
    <t>天津普天创新创业科技有限公司是中国普天集团的下属企业。在国家号召创新创业、京津冀一体化的大背景下，中国普天通过普天天津双创公司这个载体，在天津滨海高新技术产业开发区打造中国普天天津创新产业园项目。项目总投资额5亿元，建设规模为103000平米，地上改造+新建75000平米，地下28000平米。
项目计划2016年11月开工，2018年底竣工。</t>
  </si>
  <si>
    <t>华苑科技园开华道22号</t>
  </si>
  <si>
    <t>2017年</t>
  </si>
  <si>
    <t>2月</t>
  </si>
  <si>
    <t>2019年</t>
  </si>
  <si>
    <t>6月</t>
  </si>
  <si>
    <t>天津奇瀚房地产开发有限公司</t>
  </si>
  <si>
    <t>奇虎360天津创业平台项目变更</t>
  </si>
  <si>
    <t>总建筑面积为167400平方米，其中地上建筑面积116700平方米，地下建筑面积50700平方米。奇虎360天津创业平台主要包括软件研发中心和智能硬件生产基地。</t>
  </si>
  <si>
    <t>东至公园地界，南至地界（空地），西至海泰大道，北至海泰创新六路</t>
  </si>
  <si>
    <t>赵劲军</t>
  </si>
  <si>
    <t>天津日标机械科技有限公司</t>
  </si>
  <si>
    <t>工程机械零部件研发及产业化项目</t>
  </si>
  <si>
    <t>建设工程三个主体基本完工后续进行设备购置</t>
  </si>
  <si>
    <t>滨海科技园高新三路142号</t>
  </si>
  <si>
    <t>设备的购置交易</t>
  </si>
  <si>
    <t>李佳儒</t>
  </si>
  <si>
    <t>天津萨克赛斯机械技术开发有限公司</t>
  </si>
  <si>
    <t>智能农业机械产业化</t>
  </si>
  <si>
    <t>智能化农业生产线及配套设备，预计年生产量600台，销售额12000万元，实现利税2400万元。购置自动化智能化生产线一条。</t>
  </si>
  <si>
    <t>北辰区</t>
  </si>
  <si>
    <t>田良</t>
  </si>
  <si>
    <t>天津塞德美新能源科技有限公司</t>
  </si>
  <si>
    <t>新能源汽车动力电池梯级利用和无害化处理回收（一期）</t>
  </si>
  <si>
    <t>项目租用厂房建筑面积8918.98平方米，投资额1.36亿元。购置机器人辅助电池包组拆解线、电解液回收系统等设备483台套，建设3条年处理能力达到1.08万吨的废旧电池处理生产线。电池回收业务覆盖京津冀。</t>
  </si>
  <si>
    <t>天津滨海高新区滨海科技园海油大道416号2号厂房东侧B区</t>
  </si>
  <si>
    <t>刘超</t>
  </si>
  <si>
    <t>天津三安光电有限公司</t>
  </si>
  <si>
    <t>光电器件产业化项目扩产</t>
  </si>
  <si>
    <t>建筑面积2500平方米，总投资额10亿元。项目新建两层单体建筑，污水处理间1200平方米，预处理水池1300平方米。采购20台MOCVD设备，其他配套设备预计1000台左右。</t>
  </si>
  <si>
    <t>天津市华苑产业区海泰南道20号</t>
  </si>
  <si>
    <t>王笃祥</t>
  </si>
  <si>
    <t>天津尚赫集团有限公司</t>
  </si>
  <si>
    <t>尚赫集团生产研发中心项目</t>
  </si>
  <si>
    <t>占地41亩，建设尚赫集团生产研发中心、体验中心、和生产车间及附属配套设施</t>
  </si>
  <si>
    <t>41亩</t>
  </si>
  <si>
    <t>天津圣德天工采样技术有限公司</t>
  </si>
  <si>
    <t>华夏力鸿商品检验基地项目</t>
  </si>
  <si>
    <t>完成商品检测及检测设备研制、采购；年煤炭品质检验18000万吨，鉴定业务2000万吨，监督业务3000万元。一期四层实验楼2430平米，一期三层检测车间3508平米以及检测设备研制，采购；二期一层1#厂房6480平米、二期一层2#厂房6480平米。</t>
  </si>
  <si>
    <t>天津市傲景科技发展有限公司</t>
  </si>
  <si>
    <t>30000平米贮藏库新建项目</t>
  </si>
  <si>
    <t>项目总建筑面积为30000平方米，建设贮藏库2层，购置制冷机组、中央空调、叉车等配套设施设备，年可贮藏20000吨产品，主要储藏的为对温湿度要求较低的货品如奶酪、可乐等。</t>
  </si>
  <si>
    <t>36亩</t>
  </si>
  <si>
    <t>天津市百泰实业有限公司</t>
  </si>
  <si>
    <t>天津国际珠宝城</t>
  </si>
  <si>
    <t>120730平方米；集创意设计、生产加工、展示、办公为一体的面向华北、东北、西北地区的高端的、现代化、专业化珠宝产业基地。</t>
  </si>
  <si>
    <t>天津市海天节能技术有限公司</t>
  </si>
  <si>
    <t>用户需求侧智能电力信息产业平台项目</t>
  </si>
  <si>
    <t>本项目占地面积7209.8平米，计划建设地上5层，地下1层，总建筑面积18223.63平米，建成后形成电力、照明、空调和IT，4个领域全国性集控中心，年产值5年内超过20亿元。建设内容包括一栋综合办公厂房，配套建设场地内道路、门卫、绿化及停车场等服务性室外工程，智能电力集控中心等产业先关配套内容。</t>
  </si>
  <si>
    <t>滨海高新区华苑科技园海泰华科五路以北</t>
  </si>
  <si>
    <t>廉路军</t>
  </si>
  <si>
    <t>天津市海王星海上工程技术股份有限公司</t>
  </si>
  <si>
    <t>深水非粘结型动态复合软管产业链协同创新与构建</t>
  </si>
  <si>
    <t>深海符合软管及管体材料开发、生产线工艺及生产线建设、优化及提升。</t>
  </si>
  <si>
    <t>移动式平台提升改造</t>
  </si>
  <si>
    <t>本项目移动平台提升改造，项目建筑面积9249.97平方米、占地面积16666.9平方米；总投资5400万元（其中3000万元通过海恩1平台为融资租赁标的物所融资金），项目建成后预计实现技术服务和工程收入2500万元/年。本项目通过对平台整体改造方案研究，确定改造方案后完成平台主体、沉垫、升降装置、上部组块等改造，实现平台整体性能提升，降低油田开发成本。</t>
  </si>
  <si>
    <t>华苑科技园，宝坻经济开发区</t>
  </si>
  <si>
    <t>王翎羽</t>
  </si>
  <si>
    <t>83710035-8030</t>
  </si>
  <si>
    <t>天津市华欣沣泽置地有限公司</t>
  </si>
  <si>
    <t>左岸科技基地</t>
  </si>
  <si>
    <t>总建筑面积239965.41平米，其中科研办公8404.15平米，生产厂房208722.64平米。建设科研办公楼及工业生产厂房，包括高层3栋，多层11栋，低层46栋。</t>
  </si>
  <si>
    <t xml:space="preserve">天津滨海高新区华苑产业区（环外）海泰南道18号 </t>
  </si>
  <si>
    <t>欧阳绍江</t>
  </si>
  <si>
    <t>天津市环欧半导体材料技术有限公司</t>
  </si>
  <si>
    <t>电力电子器件用硅单晶圆片</t>
  </si>
  <si>
    <t>研发区熔高阻辐照硅单晶生产技术，项目完成后建设一条月产一万片区熔硅片生产线。投资清洗机300万元，滚磨机150万元，设备改造费用600万。</t>
  </si>
  <si>
    <t>研发大楼项目</t>
  </si>
  <si>
    <t xml:space="preserve"> - 建筑面积：57983.38㎡
 - 建筑数量：两栋十六层建筑，一 栋两层建筑+门卫1间
 - 十六层（21004.1+21068.26㎡）+两层建筑（1300.58㎡）地下（14525.14㎡）+门卫（85.3㎡）</t>
  </si>
  <si>
    <t>57983.38㎡</t>
  </si>
  <si>
    <t>刘焱</t>
  </si>
  <si>
    <t>新型钻石线切片项目</t>
  </si>
  <si>
    <t>项目拟利用天津中环半导体股份有限公司现有厂房一层内预留空间，建筑面积约1800平方米，项目新增主要生产设备59台（套）；项目总投资35386万元，项目建设期为12个月，项目建成后具备年产约2.15亿片（达产年平均）8英寸P型高效太阳能硅片的生产能力。</t>
  </si>
  <si>
    <t>天津市华苑产业园区（环外）海涛东路12号</t>
  </si>
  <si>
    <t>不涉及</t>
  </si>
  <si>
    <t>新型钻石线切片清洗扩能项目变更</t>
  </si>
  <si>
    <t>项目拟利用华苑产业园区（环外）海泰东路12号现有厂房二层内预留空间，生产区域建筑面积约2600平方米，总投资20318万元。项目新增主要生产设备自动插片清洗一体机、硅片自动分选仪、中水回用系统等26台（套），项目建成后形成一条清洗能力为3000万片/月高效太阳能硅片（8英寸P型）的生产线。</t>
  </si>
  <si>
    <t>华苑产业园区（环外）海泰东路12号</t>
  </si>
  <si>
    <t>钻石线切片扩产</t>
  </si>
  <si>
    <t>项目拟租用厂房建筑面积2069.44平方米，总投资39696万元。项目新增主要生产设备及测试仪器72台（套），建设钻石线切片生产线，将达到月产3100万片8英寸P型高效太阳能硅片的生产能力。</t>
  </si>
  <si>
    <t>8英寸半导体硅片及DW切片项目变更</t>
  </si>
  <si>
    <t>项目拟利用新产业园区华苑产业区（环外）海泰东路12号现有厂房，改造现有厂房30144.13平方米，总投资120310万元。项目拟新增一处纯水站、改造线切车间、加固原有厂房并购置工艺设备189台（套），其中8英寸抛光片线设备128台（套），DW生产线生产设备61台（套），年产P型高效太阳能硅片34458万片及年产293万片8英寸抛光片生产线。</t>
  </si>
  <si>
    <t>华苑产业区（环外）海泰东路12号</t>
  </si>
  <si>
    <t>天津市首通工程检测技术有限公司</t>
  </si>
  <si>
    <t>天津首通无损检测项目</t>
  </si>
  <si>
    <t>天津市首通工程检测技术有限公司成立于2014年7月，是经国家技监总局、中国船级社颁证认可的以无损检测、探伤为主要经营业务的第三方检验检测机构（TS7310461-2019），现坐落于天津市静海开发区。公司已获得特种设备检验检测机构核准证、检验检测机构资质认定证书（CMA）、辐射安全许可证、质量管理体系（ISO9001-2008）认证、环境管理体系认证（ISO14001-2004）、职业健康管理体系认证（OHSAS18001-2007）、HSE管理体系认证（Q/SY1002.1-2013），另有CCS无损检测认证认可证书和其它行业的检验检测资格证书正在申请中，年内可完成批件。同时，公司组建了以中国工程院资深院士林尚扬为研发中心首席顾问、以中国工程院院士孙忠良为名誉主任、以周在杞等5名专家教授组成的核心技术研发团队，专业从事无损检测技术领域的研究与开发。
目前公司已经与天津波音飞机、天津三星电机、丰田汽车、中国汽车技术研究中心、长城汽车、天津港、天津新港船舶重工，以及石油化工等领域企业签署国家级长输油气管线工程的检验检测协议。
为了使公司在无损检测领域保持先进性、起到在该领域的引导作用。从2015年底开始，公司分别与哈尔滨工业大学机电工程学院、大连理工大学材料工程学院、南昌航空大学材料科学与工程学院签署合作协议：共同组建中国无损检测北方研发中心。与中国特种设备检验协会共同组建中国特种行业北方试检测基地；与中国船级社无损检测考试中心共同成立中国船级社环渤海地区无损检测培训中心。
该项目用地约50亩，用于建设总部基地和无损检测北方研发中心。项目总投资约3亿元，其中一期用地约30亩，建设总部基地、无损检测研发中心、无损检测认证和培训中心；二期用地约20亩，建设中国特种设备北方试检测基地、中国船级社环渤海地区无损检测培训中心和综合检验检测大楼。项目全部建成后，将在天津高新区打造总部基地，并将在全国开设分支机构约20家。公司年营业收入约7亿元，实现利润约4亿元，税收约1.5亿元。</t>
  </si>
  <si>
    <t>天津市迅龙通讯科技有限公司</t>
  </si>
  <si>
    <t>新型媒体产业服务平台</t>
  </si>
  <si>
    <t>“平台”当属国家任务，将汇聚、承载服务全国上千家传统广电媒体转型升级与融合创新发展，率先建设全国首家新型媒体产业化平台型研究院、建设全国首家广电媒体人VR演播中心。</t>
  </si>
  <si>
    <t>天津苏亿通房地产投资有限公司</t>
  </si>
  <si>
    <t>苏商大厦</t>
  </si>
  <si>
    <t>商用写字楼</t>
  </si>
  <si>
    <t>滨海新区塘沽海洋高新区</t>
  </si>
  <si>
    <t>7375平方米</t>
  </si>
  <si>
    <t>孙祥</t>
  </si>
  <si>
    <t>天津塘沽瓦特斯阀门有限公司</t>
  </si>
  <si>
    <t>270万只阀门技术改造项目</t>
  </si>
  <si>
    <t>技术改造，购买安装138台生产及实验设备</t>
  </si>
  <si>
    <t>天津天地伟业数码科技有限公司</t>
  </si>
  <si>
    <t>基于智能识别及语义信息挖掘的物联网图像感知系统的产业化</t>
  </si>
  <si>
    <t>利用自有厂房面积1867.39平方米，租用厂房面积12891.45平方米，投资额5000万元。购买深度学习训练服务器、数字贴片机等设备211台（套），组建物联网感知处理实验室，建立智能制造数字化生产线。</t>
  </si>
  <si>
    <t>薛超</t>
  </si>
  <si>
    <t>天津天地伟业物联网技术有限公司</t>
  </si>
  <si>
    <t>开工在建</t>
    <phoneticPr fontId="12" type="noConversion"/>
  </si>
  <si>
    <t>未来科技城拓展区九宗地</t>
    <phoneticPr fontId="12" type="noConversion"/>
  </si>
  <si>
    <t>待定</t>
    <phoneticPr fontId="12" type="noConversion"/>
  </si>
  <si>
    <t>宝泽研究院</t>
    <phoneticPr fontId="12" type="noConversion"/>
  </si>
  <si>
    <r>
      <t>3</t>
    </r>
    <r>
      <rPr>
        <sz val="11"/>
        <color theme="1"/>
        <rFont val="宋体"/>
        <family val="3"/>
        <charset val="134"/>
        <scheme val="minor"/>
      </rPr>
      <t>2亩，原津能集团华苑环内地块，通过拍卖方式转让宝泽集团</t>
    </r>
    <phoneticPr fontId="12" type="noConversion"/>
  </si>
  <si>
    <t>58同城</t>
    <phoneticPr fontId="12" type="noConversion"/>
  </si>
  <si>
    <r>
      <t>2</t>
    </r>
    <r>
      <rPr>
        <sz val="11"/>
        <color theme="1"/>
        <rFont val="宋体"/>
        <family val="3"/>
        <charset val="134"/>
        <scheme val="minor"/>
      </rPr>
      <t>0亩，容积率3.3，原华苑环内老巴莫地块</t>
    </r>
    <phoneticPr fontId="12" type="noConversion"/>
  </si>
  <si>
    <t>今日头条</t>
    <phoneticPr fontId="12" type="noConversion"/>
  </si>
  <si>
    <t>联东U谷</t>
    <phoneticPr fontId="12" type="noConversion"/>
  </si>
  <si>
    <r>
      <t>1</t>
    </r>
    <r>
      <rPr>
        <sz val="11"/>
        <color theme="1"/>
        <rFont val="宋体"/>
        <family val="3"/>
        <charset val="134"/>
        <scheme val="minor"/>
      </rPr>
      <t>60亩，位于港城大道与津汉支线交口，建设总部办公楼</t>
    </r>
    <phoneticPr fontId="12" type="noConversion"/>
  </si>
  <si>
    <t>赞普二期</t>
    <phoneticPr fontId="12" type="noConversion"/>
  </si>
  <si>
    <r>
      <t>1</t>
    </r>
    <r>
      <rPr>
        <sz val="11"/>
        <color theme="1"/>
        <rFont val="宋体"/>
        <family val="3"/>
        <charset val="134"/>
        <scheme val="minor"/>
      </rPr>
      <t>5亩，在赞普一期南侧</t>
    </r>
    <phoneticPr fontId="12" type="noConversion"/>
  </si>
  <si>
    <t>天津市儿童福利院项目</t>
    <phoneticPr fontId="12" type="noConversion"/>
  </si>
  <si>
    <t>123亩，位于现建设公寓位置，市财政投资建设养老院和儿童福利院</t>
    <phoneticPr fontId="12" type="noConversion"/>
  </si>
  <si>
    <t>市政电建集团总部</t>
    <phoneticPr fontId="12" type="noConversion"/>
  </si>
  <si>
    <r>
      <t>2</t>
    </r>
    <r>
      <rPr>
        <sz val="11"/>
        <color theme="1"/>
        <rFont val="宋体"/>
        <family val="3"/>
        <charset val="134"/>
        <scheme val="minor"/>
      </rPr>
      <t>5亩，原鹏翎胶管地块，建设办公总部</t>
    </r>
    <phoneticPr fontId="12" type="noConversion"/>
  </si>
  <si>
    <t>康远（天津）国际科技发展有限公司</t>
    <phoneticPr fontId="12" type="noConversion"/>
  </si>
  <si>
    <t>康远国际科技中心二期扩建项目</t>
    <phoneticPr fontId="12" type="noConversion"/>
  </si>
  <si>
    <t>本项目占地面积为10483.2平方米，建设总建筑面积45000平方米左右，主要用于医疗器械，医药，医疗软件，电子医疗设备，电子产品及诊断系列等产品的研发、生产。</t>
    <phoneticPr fontId="12" type="noConversion"/>
  </si>
  <si>
    <t>主题结构完成60%</t>
  </si>
  <si>
    <t>海洋科技园</t>
    <phoneticPr fontId="12" type="noConversion"/>
  </si>
  <si>
    <t>18年累计投资</t>
    <phoneticPr fontId="12" type="noConversion"/>
  </si>
  <si>
    <t>19年计划投资</t>
    <phoneticPr fontId="12" type="noConversion"/>
  </si>
  <si>
    <t>117亩住宅项目</t>
    <phoneticPr fontId="12" type="noConversion"/>
  </si>
  <si>
    <t>该项目规划动力电池产能300亿瓦时，项目占地约640亩。其中一期建设动力电池产能100亿瓦时，投资约53亿元，占地约300亩，2019年建成并投入运行，2020年达产。一期全部达产后，可实现新增销售收入约100亿元。</t>
    <phoneticPr fontId="12" type="noConversion"/>
  </si>
  <si>
    <t>合计</t>
    <phoneticPr fontId="12" type="noConversion"/>
  </si>
  <si>
    <t>储备项目</t>
    <phoneticPr fontId="12" type="noConversion"/>
  </si>
  <si>
    <t>建筑面积91424平方米，建设年产15万台纯电乘用车车身及KD件出口生产工厂，项目建设内容为车身焊接车间配套公用设施及厂区工程</t>
    <phoneticPr fontId="12" type="noConversion"/>
  </si>
  <si>
    <t>基础设施建设</t>
    <phoneticPr fontId="12" type="noConversion"/>
  </si>
  <si>
    <t>国能新能源汽车有限责任公司</t>
    <phoneticPr fontId="12" type="noConversion"/>
  </si>
  <si>
    <t>光电器件产业化项目扩产</t>
    <phoneticPr fontId="12" type="noConversion"/>
  </si>
  <si>
    <t>本项目共包含常规砷化镓及大功率倒装芯片扩产项目、光伏产品产业化项目、新型光电子器件产业化项目、废水废气治理项目等四个项目，共建设两座单层建筑，建筑面积2500平方（其中污水处理间1200平方，预处理水池1300平方），采购20台MOCVD设备，其他配套设备1000台左右。</t>
    <phoneticPr fontId="12" type="noConversion"/>
  </si>
  <si>
    <t>项目拟占地60亩新建厂房，一期建成500万升颗粒捕集器载体产能及重点实验室建设。建设柴油机颗粒捕集器（DPF）和汽油机颗粒捕集器（GPF）汽车环保装置产业项目及重点实验室项目。</t>
    <phoneticPr fontId="12" type="noConversion"/>
  </si>
  <si>
    <t>高能智核环保科技有限公司</t>
    <phoneticPr fontId="12" type="noConversion"/>
  </si>
  <si>
    <t>主管部门</t>
    <phoneticPr fontId="12" type="noConversion"/>
  </si>
  <si>
    <t>分管领导</t>
    <phoneticPr fontId="12" type="noConversion"/>
  </si>
  <si>
    <t>投促局</t>
    <phoneticPr fontId="12" type="noConversion"/>
  </si>
  <si>
    <t>赵田崑</t>
    <phoneticPr fontId="12" type="noConversion"/>
  </si>
  <si>
    <t>投促局</t>
    <phoneticPr fontId="12" type="noConversion"/>
  </si>
  <si>
    <t>赵田崑</t>
    <phoneticPr fontId="12" type="noConversion"/>
  </si>
  <si>
    <t>海洋科技园</t>
    <phoneticPr fontId="12" type="noConversion"/>
  </si>
  <si>
    <t>孙志政</t>
    <phoneticPr fontId="12" type="noConversion"/>
  </si>
  <si>
    <t>发改局</t>
    <phoneticPr fontId="12" type="noConversion"/>
  </si>
  <si>
    <t>建交局</t>
    <phoneticPr fontId="12" type="noConversion"/>
  </si>
  <si>
    <t>肖瑞捷</t>
    <phoneticPr fontId="12" type="noConversion"/>
  </si>
  <si>
    <t>王会臣</t>
    <phoneticPr fontId="12" type="noConversion"/>
  </si>
  <si>
    <t>建管办</t>
    <phoneticPr fontId="12" type="noConversion"/>
  </si>
  <si>
    <t xml:space="preserve">中环半导体配套住宅（成熟区）
</t>
    <phoneticPr fontId="12" type="noConversion"/>
  </si>
  <si>
    <t>投资总额约50亿元。在滨海科技园购地800亩（具体位置在创新大道以北，高福道以南，汉港路以西，天环西路以东）。</t>
  </si>
  <si>
    <t>是</t>
    <phoneticPr fontId="12" type="noConversion"/>
  </si>
  <si>
    <t>否</t>
    <phoneticPr fontId="12" type="noConversion"/>
  </si>
  <si>
    <t>否</t>
    <phoneticPr fontId="12" type="noConversion"/>
  </si>
  <si>
    <t>投产</t>
    <phoneticPr fontId="12" type="noConversion"/>
  </si>
  <si>
    <t>合计（20个）</t>
    <phoneticPr fontId="12" type="noConversion"/>
  </si>
  <si>
    <t>▼/★</t>
    <phoneticPr fontId="42" type="noConversion"/>
  </si>
  <si>
    <t>华苑科技园</t>
    <phoneticPr fontId="12" type="noConversion"/>
  </si>
  <si>
    <t>赵田崑</t>
    <phoneticPr fontId="12" type="noConversion"/>
  </si>
  <si>
    <t>建交局</t>
    <phoneticPr fontId="12" type="noConversion"/>
  </si>
  <si>
    <t>肖瑞捷</t>
    <phoneticPr fontId="12" type="noConversion"/>
  </si>
  <si>
    <t>海洋科技园</t>
    <phoneticPr fontId="12" type="noConversion"/>
  </si>
  <si>
    <t>孙志政</t>
    <phoneticPr fontId="12" type="noConversion"/>
  </si>
  <si>
    <t>投促局</t>
    <phoneticPr fontId="12" type="noConversion"/>
  </si>
  <si>
    <t>行政审批局</t>
    <phoneticPr fontId="12" type="noConversion"/>
  </si>
  <si>
    <t>王宗凯</t>
    <phoneticPr fontId="12" type="noConversion"/>
  </si>
  <si>
    <t>五宗地配套住宅</t>
    <phoneticPr fontId="12" type="noConversion"/>
  </si>
  <si>
    <t>新城吾悦</t>
    <phoneticPr fontId="12" type="noConversion"/>
  </si>
  <si>
    <t>单泽峰</t>
    <phoneticPr fontId="12" type="noConversion"/>
  </si>
  <si>
    <t>津汉公路（K37+932-K43+600)改建工程</t>
    <phoneticPr fontId="12" type="noConversion"/>
  </si>
  <si>
    <t>完成软基、雨污水及道路结构</t>
    <phoneticPr fontId="12" type="noConversion"/>
  </si>
  <si>
    <t>3月挂牌</t>
    <phoneticPr fontId="12" type="noConversion"/>
  </si>
  <si>
    <t>中国海洋石油渤海有限公司</t>
    <phoneticPr fontId="42" type="noConversion"/>
  </si>
  <si>
    <t>市政（环卫、绿化）设施及职能移交项目</t>
    <phoneticPr fontId="42" type="noConversion"/>
  </si>
  <si>
    <t>新城控股集团股份有限公司</t>
    <phoneticPr fontId="12" type="noConversion"/>
  </si>
  <si>
    <t>土地款，3月8日前具备入库条件</t>
    <phoneticPr fontId="12" type="noConversion"/>
  </si>
  <si>
    <t>土地款，一月底挂牌</t>
    <phoneticPr fontId="12" type="noConversion"/>
  </si>
  <si>
    <t>▼/★</t>
    <phoneticPr fontId="42" type="noConversion"/>
  </si>
  <si>
    <t>投促局</t>
    <phoneticPr fontId="12" type="noConversion"/>
  </si>
  <si>
    <t>赵田崑</t>
    <phoneticPr fontId="12" type="noConversion"/>
  </si>
  <si>
    <t>设备完工调试</t>
    <phoneticPr fontId="12" type="noConversion"/>
  </si>
  <si>
    <t>是</t>
    <phoneticPr fontId="12" type="noConversion"/>
  </si>
  <si>
    <t>※</t>
    <phoneticPr fontId="12" type="noConversion"/>
  </si>
  <si>
    <t>发改局</t>
    <phoneticPr fontId="12" type="noConversion"/>
  </si>
  <si>
    <t>赵田崑</t>
    <phoneticPr fontId="12" type="noConversion"/>
  </si>
  <si>
    <t>是</t>
    <phoneticPr fontId="12" type="noConversion"/>
  </si>
  <si>
    <t>张</t>
    <phoneticPr fontId="12" type="noConversion"/>
  </si>
  <si>
    <t>中翔（天津）水业发展有限公司</t>
    <phoneticPr fontId="12" type="noConversion"/>
  </si>
  <si>
    <t>新河污水提标及再生水厂</t>
    <phoneticPr fontId="12" type="noConversion"/>
  </si>
  <si>
    <t>新河污水处理厂</t>
    <phoneticPr fontId="12" type="noConversion"/>
  </si>
  <si>
    <t>发改局</t>
    <phoneticPr fontId="12" type="noConversion"/>
  </si>
  <si>
    <t>赵田崑</t>
    <phoneticPr fontId="12" type="noConversion"/>
  </si>
  <si>
    <t>建立产品数据管理系统，与生产工艺相结合；智能设备与生产管理系统相结合</t>
    <phoneticPr fontId="12" type="noConversion"/>
  </si>
  <si>
    <t>天津中海创实业有限公司</t>
    <phoneticPr fontId="12" type="noConversion"/>
  </si>
  <si>
    <t>中海创集团北方区总部</t>
    <phoneticPr fontId="12" type="noConversion"/>
  </si>
  <si>
    <t>总投资6亿元，规划用地90亩，建筑总面积19.6万平方米。地上15万平米，地下4.6万平米。研发厂房。</t>
    <phoneticPr fontId="12" type="noConversion"/>
  </si>
  <si>
    <t>设备采购安装</t>
    <phoneticPr fontId="12" type="noConversion"/>
  </si>
  <si>
    <t>建交局</t>
    <phoneticPr fontId="12" type="noConversion"/>
  </si>
  <si>
    <t>肖瑞捷</t>
    <phoneticPr fontId="12" type="noConversion"/>
  </si>
  <si>
    <t>工艺设备及调试安装、主厂房内空调系统、自控弱电系统、消防系统、PCW系统、工艺设备一次二次配系统、所有动力管道及机电安装、大循环设备及安装、纯水设备及安装、污水站、中水站机电系统。</t>
    <phoneticPr fontId="12" type="noConversion"/>
  </si>
  <si>
    <t>海洋科技园</t>
    <phoneticPr fontId="12" type="noConversion"/>
  </si>
  <si>
    <t>设备调试与安装</t>
    <phoneticPr fontId="12" type="noConversion"/>
  </si>
  <si>
    <t>孙志政</t>
    <phoneticPr fontId="12" type="noConversion"/>
  </si>
  <si>
    <t>天津中科环海产业园有限公司</t>
    <phoneticPr fontId="12" type="noConversion"/>
  </si>
  <si>
    <t>项目计划新建主厂房、辅助厂房、自来水罐等，建筑面积约58882平方米，项目占地面积为72261.2平方米。</t>
    <phoneticPr fontId="12" type="noConversion"/>
  </si>
  <si>
    <t>发改局</t>
    <phoneticPr fontId="12" type="noConversion"/>
  </si>
  <si>
    <t>赵田崑</t>
    <phoneticPr fontId="12" type="noConversion"/>
  </si>
  <si>
    <t>歌美飒风电（天津）有限公司技术改造项目</t>
    <phoneticPr fontId="12" type="noConversion"/>
  </si>
  <si>
    <t>将投资5.6亿人民币，用于公司LEAD2020 G132和145机舱研发及产业化项目，致力于提升产能，技术改造以及设备和各类产品平台的更新换代。</t>
    <phoneticPr fontId="12" type="noConversion"/>
  </si>
  <si>
    <t>设备调试</t>
    <phoneticPr fontId="12" type="noConversion"/>
  </si>
  <si>
    <t>黎孟</t>
    <phoneticPr fontId="12" type="noConversion"/>
  </si>
  <si>
    <t>发改局</t>
    <phoneticPr fontId="12" type="noConversion"/>
  </si>
  <si>
    <t>赵田崑</t>
    <phoneticPr fontId="12" type="noConversion"/>
  </si>
  <si>
    <t>凯发轨道交通产业化基地二期建设</t>
    <phoneticPr fontId="12" type="noConversion"/>
  </si>
  <si>
    <t>占地面积7930.8平方米，建筑面积15710平方米，投资总额20000万元。项目拟建设一栋三层框架结构厂房一（含地下车库），完成固体绝缘开关柜研发及产业化，实现城市轨道交通直流牵引供电智能控制设备与系统研发升级。</t>
    <phoneticPr fontId="12" type="noConversion"/>
  </si>
  <si>
    <t>主体完成</t>
    <phoneticPr fontId="12" type="noConversion"/>
  </si>
  <si>
    <t>否</t>
    <phoneticPr fontId="12" type="noConversion"/>
  </si>
  <si>
    <t>天津环普高新区国际产业园北区</t>
    <phoneticPr fontId="12" type="noConversion"/>
  </si>
  <si>
    <t>本项目建设用地面积157978.6平方米，建筑面积95000平方米。拟开发建设12栋单体建筑。 其中，7栋标准钢结构单层厂房、2栋大型钢结构单层厂房、1栋混凝土结构园区设备机房、2栋混凝土结构门卫室。项目总投资约3亿元人民币。预计开工时间2017年6月，预计竣工时间2019年10月。</t>
    <phoneticPr fontId="12" type="noConversion"/>
  </si>
  <si>
    <t>天津环普高新区国际产业园南区</t>
    <phoneticPr fontId="12" type="noConversion"/>
  </si>
  <si>
    <t>本项目建设用地面积125514.4平方米，建筑面积80000平方米。拟开发建设16栋单体建筑。 其中，12栋标准钢结构单层厂房、1栋混凝土结构物业用房、1栋混凝土结构园区设备机房、2栋混凝土结构门卫室。项目总投资约2亿元人民币。预计开工时间2017年6月，预计竣工时间2019年10月。</t>
    <phoneticPr fontId="12" type="noConversion"/>
  </si>
  <si>
    <t>主体在建</t>
    <phoneticPr fontId="12" type="noConversion"/>
  </si>
  <si>
    <t>否</t>
    <phoneticPr fontId="12" type="noConversion"/>
  </si>
  <si>
    <t>总建筑面积为167400平方米，其中地上建筑面积116700平方米，地下建筑面积50700平方米。奇虎360天津创业平台主要包括软件研发中心和智能硬件生产基地。</t>
    <phoneticPr fontId="12" type="noConversion"/>
  </si>
  <si>
    <t>设备采购安装</t>
    <phoneticPr fontId="12" type="noConversion"/>
  </si>
  <si>
    <t>建交局</t>
    <phoneticPr fontId="12" type="noConversion"/>
  </si>
  <si>
    <t>肖瑞捷</t>
    <phoneticPr fontId="12" type="noConversion"/>
  </si>
  <si>
    <t>海洋科技园</t>
    <phoneticPr fontId="12" type="noConversion"/>
  </si>
  <si>
    <t>孙志政</t>
    <phoneticPr fontId="12" type="noConversion"/>
  </si>
  <si>
    <t>民用航空飞行模拟机研制</t>
    <phoneticPr fontId="12" type="noConversion"/>
  </si>
  <si>
    <t>▼/※</t>
    <phoneticPr fontId="12" type="noConversion"/>
  </si>
  <si>
    <t>建交局</t>
  </si>
  <si>
    <t>中海油田服务股份有限公司</t>
    <phoneticPr fontId="12" type="noConversion"/>
  </si>
  <si>
    <t>天津研发产业基地北区工程二期</t>
    <phoneticPr fontId="12" type="noConversion"/>
  </si>
  <si>
    <t>天津市环欧半导体材料技术有限公司</t>
    <phoneticPr fontId="12" type="noConversion"/>
  </si>
  <si>
    <t>研发大楼项目</t>
    <phoneticPr fontId="12" type="noConversion"/>
  </si>
  <si>
    <t>服务业（7个）</t>
    <phoneticPr fontId="12" type="noConversion"/>
  </si>
  <si>
    <t xml:space="preserve"> 行政审批局</t>
    <phoneticPr fontId="12" type="noConversion"/>
  </si>
  <si>
    <t>责任部门</t>
    <phoneticPr fontId="12" type="noConversion"/>
  </si>
  <si>
    <t>华苑科技园环外枫叶国际学校高中部</t>
    <phoneticPr fontId="42" type="noConversion"/>
  </si>
  <si>
    <t>建筑面积1.8万平米</t>
    <phoneticPr fontId="42" type="noConversion"/>
  </si>
  <si>
    <t>新建</t>
  </si>
  <si>
    <t>2019-2021</t>
    <phoneticPr fontId="42" type="noConversion"/>
  </si>
  <si>
    <t>前期策划</t>
    <phoneticPr fontId="42" type="noConversion"/>
  </si>
  <si>
    <t>待定</t>
    <phoneticPr fontId="42" type="noConversion"/>
  </si>
  <si>
    <t>C</t>
    <phoneticPr fontId="42" type="noConversion"/>
  </si>
  <si>
    <t>施耐德万高（天津）电气设备有限公司</t>
    <phoneticPr fontId="12" type="noConversion"/>
  </si>
  <si>
    <t>新工业厂房项目</t>
    <phoneticPr fontId="12" type="noConversion"/>
  </si>
  <si>
    <t>规划占地13500平米（合20亩）、建筑面积9300平米包括办公、生产厂房、仓储、和设备用房区域等，机器设备按产品工艺流程及产能规划配置。区内规划建设必要的道路、及停车场及相关辅助设施，容积率约70%。</t>
    <phoneticPr fontId="12" type="noConversion"/>
  </si>
  <si>
    <r>
      <t>3</t>
    </r>
    <r>
      <rPr>
        <sz val="11"/>
        <color theme="1"/>
        <rFont val="宋体"/>
        <family val="3"/>
        <charset val="134"/>
        <scheme val="minor"/>
      </rPr>
      <t>5.4亩，容积率4.2，原华苑环内华天道3号地块</t>
    </r>
    <phoneticPr fontId="12" type="noConversion"/>
  </si>
  <si>
    <t>3#110千伏变电站工程</t>
    <phoneticPr fontId="12" type="noConversion"/>
  </si>
  <si>
    <t>凯普特项目</t>
    <phoneticPr fontId="12" type="noConversion"/>
  </si>
  <si>
    <t>截至2018年累计完成投资</t>
    <phoneticPr fontId="12" type="noConversion"/>
  </si>
  <si>
    <t>天津德力新能科技发展有限公司</t>
    <phoneticPr fontId="12" type="noConversion"/>
  </si>
  <si>
    <t>否</t>
    <phoneticPr fontId="12" type="noConversion"/>
  </si>
  <si>
    <t>投促局</t>
    <phoneticPr fontId="12" type="noConversion"/>
  </si>
  <si>
    <t>赵田崑</t>
    <phoneticPr fontId="12" type="noConversion"/>
  </si>
  <si>
    <t>项目占地132亩，新能源汽车配套电机电池，电控产品及电动车技术研发年产5万台套。新建电池电机电控车间，零部件实验室级试制车间，整车试验车间，研发楼，生产附属设施。</t>
    <phoneticPr fontId="12" type="noConversion"/>
  </si>
  <si>
    <t>一期土建及绿化完善，二期道路管网、厂房、辅助房部分或全部完成</t>
    <phoneticPr fontId="12" type="noConversion"/>
  </si>
  <si>
    <t>▼/★</t>
    <phoneticPr fontId="42" type="noConversion"/>
  </si>
  <si>
    <t>投促局</t>
    <phoneticPr fontId="12" type="noConversion"/>
  </si>
  <si>
    <t>赵田崑</t>
    <phoneticPr fontId="12" type="noConversion"/>
  </si>
  <si>
    <t>滨海科技园</t>
    <phoneticPr fontId="12" type="noConversion"/>
  </si>
  <si>
    <t>主体在建</t>
    <phoneticPr fontId="12" type="noConversion"/>
  </si>
  <si>
    <t>否</t>
    <phoneticPr fontId="12" type="noConversion"/>
  </si>
  <si>
    <t>海洋科技园</t>
    <phoneticPr fontId="12" type="noConversion"/>
  </si>
  <si>
    <t>孙志政</t>
    <phoneticPr fontId="12" type="noConversion"/>
  </si>
  <si>
    <t>曙光信息产业股份有限公司</t>
    <phoneticPr fontId="12" type="noConversion"/>
  </si>
  <si>
    <t>中科曙光天津产业基地二期工程</t>
    <phoneticPr fontId="12" type="noConversion"/>
  </si>
  <si>
    <t>项目总投资50000万元，总建筑面积74000平米，其中地上50000平米，地下24000平米，主要建设国家先进计算产业创新中心研发楼，包括研发中心、实验室以及配套研发办公基础设施建设；对原有厂房进行技术改造，建设智能化测试生产线。</t>
    <phoneticPr fontId="12" type="noConversion"/>
  </si>
  <si>
    <t>华苑科技园</t>
    <phoneticPr fontId="12" type="noConversion"/>
  </si>
  <si>
    <t>主体建设</t>
    <phoneticPr fontId="12" type="noConversion"/>
  </si>
  <si>
    <t>▼</t>
    <phoneticPr fontId="42" type="noConversion"/>
  </si>
  <si>
    <t>发改局</t>
    <phoneticPr fontId="12" type="noConversion"/>
  </si>
  <si>
    <t>赵田崑</t>
    <phoneticPr fontId="12" type="noConversion"/>
  </si>
  <si>
    <t>海洋科技园</t>
    <phoneticPr fontId="12" type="noConversion"/>
  </si>
  <si>
    <t>孙志政</t>
    <phoneticPr fontId="12" type="noConversion"/>
  </si>
  <si>
    <t>紫光云谷</t>
    <phoneticPr fontId="12" type="noConversion"/>
  </si>
  <si>
    <t>开工</t>
    <phoneticPr fontId="12" type="noConversion"/>
  </si>
  <si>
    <t>土地款，一季度挂牌</t>
    <phoneticPr fontId="12" type="noConversion"/>
  </si>
  <si>
    <t>单泽峰</t>
    <phoneticPr fontId="12" type="noConversion"/>
  </si>
  <si>
    <t xml:space="preserve">紫光云总部
</t>
    <phoneticPr fontId="12" type="noConversion"/>
  </si>
  <si>
    <t>成立于2016年，由紫光集团与高新区合作，重点建设金融租赁公司、互联网产业园、1+5+N智慧园区、高科技产业研发基地等项目，并联合海河基金共同发起设立紫光云基金、智能制造基金、中外高新技术转移基金等三支产业基金</t>
    <phoneticPr fontId="12" type="noConversion"/>
  </si>
  <si>
    <t>投促局</t>
    <phoneticPr fontId="12" type="noConversion"/>
  </si>
  <si>
    <t>赵田崑</t>
    <phoneticPr fontId="12" type="noConversion"/>
  </si>
  <si>
    <t>滨海科技园</t>
    <phoneticPr fontId="12" type="noConversion"/>
  </si>
  <si>
    <t>天津波音复合材料有限责任公司</t>
    <phoneticPr fontId="12" type="noConversion"/>
  </si>
  <si>
    <t>波音公司三期新建及一、二期改扩建工程</t>
    <phoneticPr fontId="12" type="noConversion"/>
  </si>
  <si>
    <t>本期新建及改扩建项目内容包括：三期新建厂房建筑面积共25901平方米；原一期厂房改扩建建筑面积共5321平方米；原二期厂房改扩建建筑面积共4463平方米；新建办公楼建筑面积为4800平方米；新建工装存储区建筑面积为1150平方米；新建废料棚建筑面积为302平方米；新建及改建辅助用房建筑面积为560.3平方米；新建地下车库建筑面积8800平方米.</t>
    <phoneticPr fontId="12" type="noConversion"/>
  </si>
  <si>
    <t>海洋科技园</t>
    <phoneticPr fontId="12" type="noConversion"/>
  </si>
  <si>
    <t>在建</t>
    <phoneticPr fontId="12" type="noConversion"/>
  </si>
  <si>
    <t>▼</t>
    <phoneticPr fontId="42" type="noConversion"/>
  </si>
  <si>
    <t>孙志政</t>
    <phoneticPr fontId="12" type="noConversion"/>
  </si>
  <si>
    <t>立联信</t>
    <phoneticPr fontId="12" type="noConversion"/>
  </si>
  <si>
    <t>中农威特（天津）生物医药有限责任公司建设项目</t>
    <phoneticPr fontId="12" type="noConversion"/>
  </si>
  <si>
    <t>项目总投资20000万元，建筑面积66842.42㎡，项目建设内容包括：质检研发楼，动物房，诊断试剂车间，活苗及灭活苗车间，主门卫。</t>
    <phoneticPr fontId="12" type="noConversion"/>
  </si>
  <si>
    <t>投促局</t>
    <phoneticPr fontId="12" type="noConversion"/>
  </si>
  <si>
    <t>赵田崑</t>
    <phoneticPr fontId="12" type="noConversion"/>
  </si>
  <si>
    <t>高品质中药经典名方制剂生产基地项目</t>
    <phoneticPr fontId="12" type="noConversion"/>
  </si>
  <si>
    <t>建立高品质中药经典名方制剂规模化生产基地。项目总投资22亿元，其中一期12亿元，占地60亩，二期10亿元，占地31亩。</t>
    <phoneticPr fontId="12" type="noConversion"/>
  </si>
  <si>
    <t>华苑科技园</t>
    <phoneticPr fontId="12" type="noConversion"/>
  </si>
  <si>
    <t>发改局</t>
    <phoneticPr fontId="12" type="noConversion"/>
  </si>
  <si>
    <t>天津九州通医药科技发展有限公司</t>
    <phoneticPr fontId="12" type="noConversion"/>
  </si>
  <si>
    <t>天津九州通健康产业园二期项目</t>
    <phoneticPr fontId="12" type="noConversion"/>
  </si>
  <si>
    <t>建设库房3500平方米，车间9000平方米，配套道路管网设施等。</t>
    <phoneticPr fontId="12" type="noConversion"/>
  </si>
  <si>
    <t>威高军盛二期</t>
    <phoneticPr fontId="12" type="noConversion"/>
  </si>
  <si>
    <t>土建完成</t>
    <phoneticPr fontId="12" type="noConversion"/>
  </si>
  <si>
    <t>行政审批局</t>
    <phoneticPr fontId="12" type="noConversion"/>
  </si>
  <si>
    <t>王宗凯</t>
    <phoneticPr fontId="12" type="noConversion"/>
  </si>
  <si>
    <t>中海油服油田生产事业部完井实验室建设及办公楼改造项目</t>
    <phoneticPr fontId="12" type="noConversion"/>
  </si>
  <si>
    <t>新建实验室和加建办公楼</t>
    <phoneticPr fontId="12" type="noConversion"/>
  </si>
  <si>
    <t>王娇杨</t>
    <phoneticPr fontId="12" type="noConversion"/>
  </si>
  <si>
    <t>商业及房地产</t>
    <phoneticPr fontId="12" type="noConversion"/>
  </si>
  <si>
    <t>曙光配套住宅项目</t>
    <phoneticPr fontId="12" type="noConversion"/>
  </si>
  <si>
    <r>
      <t>4</t>
    </r>
    <r>
      <rPr>
        <sz val="11"/>
        <color theme="1"/>
        <rFont val="宋体"/>
        <family val="3"/>
        <charset val="134"/>
        <scheme val="minor"/>
      </rPr>
      <t>1亩，容积率1.8，原滨河创新地块</t>
    </r>
    <phoneticPr fontId="12" type="noConversion"/>
  </si>
  <si>
    <t>待定</t>
    <phoneticPr fontId="12" type="noConversion"/>
  </si>
  <si>
    <t>客车桥厂地块住宅</t>
    <phoneticPr fontId="12" type="noConversion"/>
  </si>
  <si>
    <t>165亩，住宅和商业，比例为2:8</t>
    <phoneticPr fontId="12" type="noConversion"/>
  </si>
  <si>
    <t>9月挂牌</t>
    <phoneticPr fontId="12" type="noConversion"/>
  </si>
  <si>
    <t>建交局</t>
    <phoneticPr fontId="12" type="noConversion"/>
  </si>
  <si>
    <t>肖瑞捷</t>
    <phoneticPr fontId="12" type="noConversion"/>
  </si>
  <si>
    <t>沃尔玛（中国）投资有限公司</t>
    <phoneticPr fontId="12" type="noConversion"/>
  </si>
  <si>
    <t>沃尔玛山姆店</t>
    <phoneticPr fontId="12" type="noConversion"/>
  </si>
  <si>
    <t>山姆会员店（文体中心）</t>
    <phoneticPr fontId="12" type="noConversion"/>
  </si>
  <si>
    <t>新城吾悦广场</t>
    <phoneticPr fontId="12" type="noConversion"/>
  </si>
  <si>
    <t>单泽峰</t>
    <phoneticPr fontId="12" type="noConversion"/>
  </si>
  <si>
    <t>首创集团</t>
    <phoneticPr fontId="12" type="noConversion"/>
  </si>
  <si>
    <t>9宗地块拟出让土地面积合计约46万㎡，规划总体量约64万㎡，挂牌起始总价合计高达25.765亿元。</t>
    <phoneticPr fontId="12" type="noConversion"/>
  </si>
  <si>
    <t>未来科技城北区</t>
    <phoneticPr fontId="12" type="noConversion"/>
  </si>
  <si>
    <t>土地出让</t>
    <phoneticPr fontId="12" type="noConversion"/>
  </si>
  <si>
    <t>建管办</t>
    <phoneticPr fontId="12" type="noConversion"/>
  </si>
  <si>
    <t>王会臣</t>
    <phoneticPr fontId="12" type="noConversion"/>
  </si>
  <si>
    <t>在建</t>
    <phoneticPr fontId="12" type="noConversion"/>
  </si>
  <si>
    <t>建管办</t>
    <phoneticPr fontId="12" type="noConversion"/>
  </si>
  <si>
    <t>在建</t>
    <phoneticPr fontId="12" type="noConversion"/>
  </si>
  <si>
    <t>道路、管网及绿化等</t>
    <phoneticPr fontId="12" type="noConversion"/>
  </si>
  <si>
    <t>未来科技城北区</t>
    <phoneticPr fontId="12" type="noConversion"/>
  </si>
  <si>
    <t>建管办</t>
    <phoneticPr fontId="12" type="noConversion"/>
  </si>
  <si>
    <t>王会臣</t>
    <phoneticPr fontId="12" type="noConversion"/>
  </si>
  <si>
    <t>孙志政</t>
    <phoneticPr fontId="12" type="noConversion"/>
  </si>
  <si>
    <t>当前进度</t>
    <phoneticPr fontId="12" type="noConversion"/>
  </si>
  <si>
    <t>预计4月开工入库</t>
    <phoneticPr fontId="12" type="noConversion"/>
  </si>
  <si>
    <t>在建</t>
    <phoneticPr fontId="12" type="noConversion"/>
  </si>
  <si>
    <t>在建</t>
    <phoneticPr fontId="12" type="noConversion"/>
  </si>
  <si>
    <t>工业（15个）</t>
    <phoneticPr fontId="12" type="noConversion"/>
  </si>
  <si>
    <t>工业（21个）</t>
    <phoneticPr fontId="12" type="noConversion"/>
  </si>
  <si>
    <t>服务业（10个）</t>
    <phoneticPr fontId="12" type="noConversion"/>
  </si>
  <si>
    <t>项目租用厂房，并对首层进行改造，改造面积10663平方米，改造涉及平面布置调整及配套电力、空调、消防等设施的重新设计施工。总投资金额49718万元，购买测试设备985台套，以满足动力电池性能测试需求。</t>
    <phoneticPr fontId="12" type="noConversion"/>
  </si>
  <si>
    <t>主体封顶、二次结构</t>
    <phoneticPr fontId="12" type="noConversion"/>
  </si>
  <si>
    <t>总包招标</t>
    <phoneticPr fontId="12" type="noConversion"/>
  </si>
  <si>
    <t>装修收尾</t>
    <phoneticPr fontId="12" type="noConversion"/>
  </si>
  <si>
    <t>已签订土地合同</t>
  </si>
  <si>
    <t>施工图设计</t>
    <phoneticPr fontId="12" type="noConversion"/>
  </si>
  <si>
    <t>准备拿地</t>
    <phoneticPr fontId="12" type="noConversion"/>
  </si>
  <si>
    <t>平整土地，前期手续办理中</t>
    <phoneticPr fontId="12" type="noConversion"/>
  </si>
  <si>
    <t>王欣伟</t>
    <phoneticPr fontId="42" type="noConversion"/>
  </si>
  <si>
    <t>滨海微电子研究院已获事业单位批复，正在进行项目前期建设方案调整</t>
    <phoneticPr fontId="42" type="noConversion"/>
  </si>
  <si>
    <t>未启动</t>
  </si>
  <si>
    <t>天津正东恒大科技发展有限公司</t>
    <phoneticPr fontId="12" type="noConversion"/>
  </si>
  <si>
    <t>主体施工</t>
    <phoneticPr fontId="12" type="noConversion"/>
  </si>
  <si>
    <t>项目收尾</t>
    <phoneticPr fontId="12" type="noConversion"/>
  </si>
  <si>
    <t>主体在建</t>
    <phoneticPr fontId="12" type="noConversion"/>
  </si>
  <si>
    <t>李部长</t>
    <phoneticPr fontId="12" type="noConversion"/>
  </si>
  <si>
    <t>工程竣工，正在结算，还有2台设备未到位</t>
    <phoneticPr fontId="12" type="noConversion"/>
  </si>
  <si>
    <t>整体完工85%，3月7日可入库</t>
    <phoneticPr fontId="12" type="noConversion"/>
  </si>
  <si>
    <t>天津药物研究院有限公司</t>
    <phoneticPr fontId="12" type="noConversion"/>
  </si>
  <si>
    <t>工业（10个）</t>
    <phoneticPr fontId="12" type="noConversion"/>
  </si>
  <si>
    <t>合计（30）</t>
    <phoneticPr fontId="12" type="noConversion"/>
  </si>
  <si>
    <t>改扩建</t>
    <phoneticPr fontId="12" type="noConversion"/>
  </si>
  <si>
    <t>装修收尾</t>
    <phoneticPr fontId="12" type="noConversion"/>
  </si>
  <si>
    <t>二次结构施工</t>
    <phoneticPr fontId="12" type="noConversion"/>
  </si>
  <si>
    <t>复工准备、方案微调</t>
    <phoneticPr fontId="12" type="noConversion"/>
  </si>
  <si>
    <t>内部环境清整</t>
    <phoneticPr fontId="12" type="noConversion"/>
  </si>
  <si>
    <t>葛鹏</t>
  </si>
  <si>
    <t>土建完成</t>
    <phoneticPr fontId="12" type="noConversion"/>
  </si>
  <si>
    <t>桩基施工</t>
    <phoneticPr fontId="12" type="noConversion"/>
  </si>
  <si>
    <t>歌美飒风电（天津）有限公司</t>
    <phoneticPr fontId="12" type="noConversion"/>
  </si>
  <si>
    <t>设备购置</t>
    <phoneticPr fontId="12" type="noConversion"/>
  </si>
  <si>
    <t>签订设备购置合同</t>
    <phoneticPr fontId="12" type="noConversion"/>
  </si>
  <si>
    <t>已购置粘棒机等设备，二季度资金到位预计可投资8亿元</t>
    <phoneticPr fontId="12" type="noConversion"/>
  </si>
  <si>
    <t>桩基工程</t>
    <phoneticPr fontId="12" type="noConversion"/>
  </si>
  <si>
    <t>彭军</t>
  </si>
  <si>
    <t>治理方案招标</t>
    <phoneticPr fontId="12" type="noConversion"/>
  </si>
  <si>
    <t>设备采购</t>
    <phoneticPr fontId="12" type="noConversion"/>
  </si>
  <si>
    <t>基础施工</t>
    <phoneticPr fontId="12" type="noConversion"/>
  </si>
  <si>
    <t>韩菲      王晓颖</t>
    <phoneticPr fontId="12" type="noConversion"/>
  </si>
  <si>
    <t>13702137253  13821712688</t>
    <phoneticPr fontId="12" type="noConversion"/>
  </si>
  <si>
    <t>合源生物科技（天津）有限公司</t>
    <phoneticPr fontId="12" type="noConversion"/>
  </si>
  <si>
    <t>室内装修</t>
    <phoneticPr fontId="12" type="noConversion"/>
  </si>
  <si>
    <t>一期项目6月份左右竣工</t>
    <phoneticPr fontId="12" type="noConversion"/>
  </si>
  <si>
    <t>范泉</t>
    <phoneticPr fontId="12" type="noConversion"/>
  </si>
  <si>
    <t>天津普滨工业科技发展有限公司</t>
    <phoneticPr fontId="12" type="noConversion"/>
  </si>
  <si>
    <t xml:space="preserve">马增辉    李蕾   </t>
    <phoneticPr fontId="12" type="noConversion"/>
  </si>
  <si>
    <t>13820338581   18634450216</t>
    <phoneticPr fontId="12" type="noConversion"/>
  </si>
  <si>
    <t>在建</t>
    <phoneticPr fontId="12" type="noConversion"/>
  </si>
  <si>
    <t>完成开工准备</t>
    <phoneticPr fontId="12" type="noConversion"/>
  </si>
  <si>
    <t>前期手续</t>
    <phoneticPr fontId="12" type="noConversion"/>
  </si>
  <si>
    <t>正在勘察设计</t>
    <phoneticPr fontId="12" type="noConversion"/>
  </si>
  <si>
    <t>未启动</t>
    <phoneticPr fontId="12" type="noConversion"/>
  </si>
  <si>
    <t>已挂牌</t>
    <phoneticPr fontId="12" type="noConversion"/>
  </si>
  <si>
    <t>土地报审中</t>
    <phoneticPr fontId="12" type="noConversion"/>
  </si>
  <si>
    <t>土地挂牌前期组卷</t>
    <phoneticPr fontId="12" type="noConversion"/>
  </si>
  <si>
    <t>准备挂牌</t>
    <phoneticPr fontId="12" type="noConversion"/>
  </si>
  <si>
    <t>2019年9月开工，计划2019年1月签订落户协议，3月份土地招拍挂</t>
    <phoneticPr fontId="12" type="noConversion"/>
  </si>
  <si>
    <t>地块整理</t>
    <phoneticPr fontId="12" type="noConversion"/>
  </si>
  <si>
    <t>未供地</t>
    <phoneticPr fontId="12" type="noConversion"/>
  </si>
  <si>
    <t>前期手续办理中，预计7月份开工</t>
    <phoneticPr fontId="12" type="noConversion"/>
  </si>
  <si>
    <t>完成方案设计</t>
    <phoneticPr fontId="12" type="noConversion"/>
  </si>
  <si>
    <t>方案设计</t>
    <phoneticPr fontId="12" type="noConversion"/>
  </si>
  <si>
    <t>地块整理中</t>
    <phoneticPr fontId="12" type="noConversion"/>
  </si>
  <si>
    <t>施工图纸设计</t>
    <phoneticPr fontId="12" type="noConversion"/>
  </si>
  <si>
    <t>待土地征转</t>
    <phoneticPr fontId="12" type="noConversion"/>
  </si>
  <si>
    <t>前期手续办理中，预计5月份开工</t>
    <phoneticPr fontId="12" type="noConversion"/>
  </si>
  <si>
    <t>正在挂牌拿地</t>
    <phoneticPr fontId="12" type="noConversion"/>
  </si>
  <si>
    <t>已经取得土地</t>
    <phoneticPr fontId="12" type="noConversion"/>
  </si>
  <si>
    <t>目前为止紫光云总部公司已于2018年8月份完成注册，截止2018年12月底已到位350人左右，总部临时办公及研发机房面积8000平米</t>
    <phoneticPr fontId="12" type="noConversion"/>
  </si>
  <si>
    <t>津村盛实制药科技有限公司</t>
    <phoneticPr fontId="12" type="noConversion"/>
  </si>
  <si>
    <t>主体施工</t>
    <phoneticPr fontId="12" type="noConversion"/>
  </si>
  <si>
    <t>厂房拆改，设备采购，3月7日可入库</t>
    <phoneticPr fontId="12" type="noConversion"/>
  </si>
  <si>
    <t>在建</t>
    <phoneticPr fontId="12" type="noConversion"/>
  </si>
  <si>
    <t>一季度计划投资</t>
    <phoneticPr fontId="12" type="noConversion"/>
  </si>
  <si>
    <t>外幕墙施工</t>
    <phoneticPr fontId="12" type="noConversion"/>
  </si>
  <si>
    <t>基础施工</t>
    <phoneticPr fontId="12" type="noConversion"/>
  </si>
  <si>
    <t>桩基施工</t>
    <phoneticPr fontId="12" type="noConversion"/>
  </si>
  <si>
    <t>暂停施工</t>
    <phoneticPr fontId="12" type="noConversion"/>
  </si>
  <si>
    <t>京津合作示范区主干路四（次干路六-东南八支路）道路、桥梁、市政管网及道路绿化工程</t>
    <phoneticPr fontId="12" type="noConversion"/>
  </si>
  <si>
    <t>建管办</t>
    <phoneticPr fontId="12" type="noConversion"/>
  </si>
  <si>
    <t>王会臣</t>
    <phoneticPr fontId="12" type="noConversion"/>
  </si>
  <si>
    <t>合计（42个）</t>
    <phoneticPr fontId="12" type="noConversion"/>
  </si>
  <si>
    <t>基础设施建设（11个）</t>
    <phoneticPr fontId="12" type="noConversion"/>
  </si>
  <si>
    <t>完成专业管线施工</t>
    <phoneticPr fontId="42" type="noConversion"/>
  </si>
  <si>
    <t>京津合作示范区次干路二西延（主干路十-次干路七）道路、桥梁、市政管网及道路绿化工程</t>
    <phoneticPr fontId="12" type="noConversion"/>
  </si>
  <si>
    <t>京津合作示范区主干路四西延（清河农场界-次干路六）道路、桥梁、市政管网及道路绿化工程</t>
    <phoneticPr fontId="12" type="noConversion"/>
  </si>
  <si>
    <t>秦玉茂（总经理）</t>
  </si>
  <si>
    <t>杨叶</t>
  </si>
  <si>
    <t>秦玉茂（总经理）</t>
    <phoneticPr fontId="12" type="noConversion"/>
  </si>
  <si>
    <t>刘盈</t>
    <phoneticPr fontId="52" type="noConversion"/>
  </si>
  <si>
    <t>3月份挂牌，9月份应该可以纳统</t>
    <phoneticPr fontId="12" type="noConversion"/>
  </si>
  <si>
    <t>季度投资情况</t>
    <phoneticPr fontId="12" type="noConversion"/>
  </si>
  <si>
    <t>关于内燃机排气后处理装置——颗粒捕集器（DPF/GPF）系统研发及产业化建设项目（一期）</t>
    <phoneticPr fontId="12" type="noConversion"/>
  </si>
  <si>
    <t>滨海科技园</t>
    <phoneticPr fontId="12" type="noConversion"/>
  </si>
  <si>
    <t>吕华楠</t>
    <phoneticPr fontId="12" type="noConversion"/>
  </si>
  <si>
    <t>奇虎360天津创业平台项目</t>
    <phoneticPr fontId="12" type="noConversion"/>
  </si>
  <si>
    <t>谭晓生</t>
    <phoneticPr fontId="12" type="noConversion"/>
  </si>
  <si>
    <t>动力电池性能测试中心改造</t>
    <phoneticPr fontId="12" type="noConversion"/>
  </si>
  <si>
    <t>华苑科技园</t>
    <phoneticPr fontId="12" type="noConversion"/>
  </si>
  <si>
    <t>申晓航</t>
    <phoneticPr fontId="12" type="noConversion"/>
  </si>
  <si>
    <t>京磁新材料有限公司</t>
    <phoneticPr fontId="12" type="noConversion"/>
  </si>
  <si>
    <t>京磁新材料有限公司研发及产业化基地</t>
    <phoneticPr fontId="12" type="noConversion"/>
  </si>
  <si>
    <t>滨海科技园</t>
    <phoneticPr fontId="12" type="noConversion"/>
  </si>
  <si>
    <t>中国恒天新能源汽车研发及产业化基地项目</t>
    <phoneticPr fontId="12" type="noConversion"/>
  </si>
  <si>
    <t>王鼎文</t>
    <phoneticPr fontId="52" type="noConversion"/>
  </si>
  <si>
    <t>汽车车身制造项目</t>
    <phoneticPr fontId="12" type="noConversion"/>
  </si>
  <si>
    <t>汽车车身涂装建设</t>
    <phoneticPr fontId="12" type="noConversion"/>
  </si>
  <si>
    <t>汽车车身总装建设</t>
    <phoneticPr fontId="12" type="noConversion"/>
  </si>
  <si>
    <t>谢艾伽</t>
    <phoneticPr fontId="12" type="noConversion"/>
  </si>
  <si>
    <t>8英寸半导体硅片及DW切片项目</t>
    <phoneticPr fontId="12" type="noConversion"/>
  </si>
  <si>
    <t>宫正</t>
    <phoneticPr fontId="12" type="noConversion"/>
  </si>
  <si>
    <t>集成电路用12英寸半导体硅片研发</t>
    <phoneticPr fontId="12" type="noConversion"/>
  </si>
  <si>
    <t>大型TOTE灌装果粒生产线及餐饮产品配套车间</t>
    <phoneticPr fontId="12" type="noConversion"/>
  </si>
  <si>
    <t>黄绍凤</t>
    <phoneticPr fontId="12" type="noConversion"/>
  </si>
  <si>
    <t>中国普天天津创新产业园</t>
    <phoneticPr fontId="12" type="noConversion"/>
  </si>
  <si>
    <t>魏巍</t>
    <phoneticPr fontId="12" type="noConversion"/>
  </si>
  <si>
    <t>新能源汽车动力电池梯级利用和无害化处理回收（一期）</t>
    <phoneticPr fontId="12" type="noConversion"/>
  </si>
  <si>
    <t>曙光信息产业股份有限公司</t>
    <phoneticPr fontId="12" type="noConversion"/>
  </si>
  <si>
    <t>自主可控先进计算设备智能工厂</t>
    <phoneticPr fontId="12" type="noConversion"/>
  </si>
  <si>
    <t>王欣伟</t>
    <phoneticPr fontId="12" type="noConversion"/>
  </si>
  <si>
    <t>23785586    15022314241</t>
    <phoneticPr fontId="12" type="noConversion"/>
  </si>
  <si>
    <t>陈文迪</t>
    <phoneticPr fontId="12" type="noConversion"/>
  </si>
  <si>
    <t>年产10GW高效太阳能电池用超薄硅单晶金刚线智能化切片</t>
    <phoneticPr fontId="12" type="noConversion"/>
  </si>
  <si>
    <t>年产10GW高效太阳能电池用超薄硅单晶金刚线切片厂房及动力配套建设项目</t>
    <phoneticPr fontId="12" type="noConversion"/>
  </si>
  <si>
    <t>天津市环欧半导体材料技术有限公司</t>
    <phoneticPr fontId="12" type="noConversion"/>
  </si>
  <si>
    <t>彭军</t>
    <phoneticPr fontId="12" type="noConversion"/>
  </si>
  <si>
    <t>天津三安光电有限公司</t>
    <phoneticPr fontId="12" type="noConversion"/>
  </si>
  <si>
    <t>杨艳新</t>
    <phoneticPr fontId="12" type="noConversion"/>
  </si>
  <si>
    <t>13920503197  13662002067</t>
    <phoneticPr fontId="12" type="noConversion"/>
  </si>
  <si>
    <t>郑智</t>
    <phoneticPr fontId="12" type="noConversion"/>
  </si>
  <si>
    <t>安防监控视频采集设备智能制造新模式</t>
    <phoneticPr fontId="12" type="noConversion"/>
  </si>
  <si>
    <t>天津明发广场34-2#、34-3#、34-4#、36-2#、37-1#、37-2#、37-3#、37-4#地块</t>
    <phoneticPr fontId="42" type="noConversion"/>
  </si>
  <si>
    <t>海洋科技园</t>
    <phoneticPr fontId="12" type="noConversion"/>
  </si>
  <si>
    <t>孙志政</t>
    <phoneticPr fontId="12" type="noConversion"/>
  </si>
  <si>
    <t>服务业（13个）</t>
    <phoneticPr fontId="12" type="noConversion"/>
  </si>
  <si>
    <t>合计（28个）</t>
    <phoneticPr fontId="12" type="noConversion"/>
  </si>
  <si>
    <t>计划新开</t>
    <phoneticPr fontId="12" type="noConversion"/>
  </si>
  <si>
    <t>计划竣工</t>
    <phoneticPr fontId="12" type="noConversion"/>
  </si>
  <si>
    <t>建设性质</t>
    <phoneticPr fontId="12" type="noConversion"/>
  </si>
</sst>
</file>

<file path=xl/styles.xml><?xml version="1.0" encoding="utf-8"?>
<styleSheet xmlns="http://schemas.openxmlformats.org/spreadsheetml/2006/main">
  <numFmts count="4">
    <numFmt numFmtId="176" formatCode="0.00_ "/>
    <numFmt numFmtId="177" formatCode="0_);[Red]\(0\)"/>
    <numFmt numFmtId="178" formatCode="0_ "/>
    <numFmt numFmtId="179" formatCode="0.0;_ࠀ"/>
  </numFmts>
  <fonts count="56">
    <font>
      <sz val="11"/>
      <color theme="1"/>
      <name val="宋体"/>
      <charset val="134"/>
      <scheme val="minor"/>
    </font>
    <font>
      <sz val="16"/>
      <color indexed="8"/>
      <name val="宋体"/>
      <family val="3"/>
      <charset val="134"/>
    </font>
    <font>
      <b/>
      <sz val="11"/>
      <color indexed="8"/>
      <name val="宋体"/>
      <family val="3"/>
      <charset val="134"/>
    </font>
    <font>
      <sz val="10"/>
      <color indexed="8"/>
      <name val="宋体"/>
      <family val="3"/>
      <charset val="134"/>
    </font>
    <font>
      <b/>
      <sz val="24"/>
      <color indexed="8"/>
      <name val="宋体"/>
      <family val="3"/>
      <charset val="134"/>
    </font>
    <font>
      <b/>
      <sz val="11"/>
      <name val="宋体"/>
      <family val="3"/>
      <charset val="134"/>
    </font>
    <font>
      <sz val="10"/>
      <name val="宋体"/>
      <family val="3"/>
      <charset val="134"/>
    </font>
    <font>
      <sz val="10"/>
      <name val="宋体"/>
      <family val="3"/>
      <charset val="134"/>
    </font>
    <font>
      <sz val="10"/>
      <color indexed="8"/>
      <name val="宋体"/>
      <family val="3"/>
      <charset val="134"/>
    </font>
    <font>
      <b/>
      <sz val="11"/>
      <color indexed="8"/>
      <name val="宋体"/>
      <family val="3"/>
      <charset val="134"/>
    </font>
    <font>
      <sz val="11"/>
      <name val="宋体"/>
      <family val="3"/>
      <charset val="134"/>
    </font>
    <font>
      <b/>
      <sz val="10"/>
      <name val="宋体"/>
      <family val="3"/>
      <charset val="134"/>
    </font>
    <font>
      <sz val="9"/>
      <name val="宋体"/>
      <family val="3"/>
      <charset val="134"/>
    </font>
    <font>
      <b/>
      <sz val="9"/>
      <name val="宋体"/>
      <family val="3"/>
      <charset val="134"/>
    </font>
    <font>
      <b/>
      <sz val="22"/>
      <name val="Times New Roman"/>
      <family val="1"/>
    </font>
    <font>
      <sz val="22"/>
      <name val="宋体"/>
      <family val="3"/>
      <charset val="134"/>
    </font>
    <font>
      <b/>
      <sz val="11"/>
      <name val="Times New Roman"/>
      <family val="1"/>
    </font>
    <font>
      <sz val="10"/>
      <color indexed="8"/>
      <name val="宋体"/>
      <family val="3"/>
      <charset val="134"/>
    </font>
    <font>
      <b/>
      <sz val="11"/>
      <color indexed="8"/>
      <name val="宋体"/>
      <family val="3"/>
      <charset val="134"/>
    </font>
    <font>
      <sz val="10"/>
      <color indexed="10"/>
      <name val="宋体"/>
      <family val="3"/>
      <charset val="134"/>
    </font>
    <font>
      <sz val="10"/>
      <color indexed="10"/>
      <name val="宋体"/>
      <family val="3"/>
      <charset val="134"/>
    </font>
    <font>
      <sz val="11"/>
      <color indexed="8"/>
      <name val="宋体"/>
      <family val="3"/>
      <charset val="134"/>
    </font>
    <font>
      <b/>
      <sz val="10"/>
      <color indexed="8"/>
      <name val="宋体"/>
      <family val="3"/>
      <charset val="134"/>
    </font>
    <font>
      <sz val="36"/>
      <name val="黑体"/>
      <family val="3"/>
      <charset val="134"/>
    </font>
    <font>
      <sz val="18"/>
      <name val="黑体"/>
      <family val="3"/>
      <charset val="134"/>
    </font>
    <font>
      <b/>
      <sz val="16"/>
      <color indexed="8"/>
      <name val="黑体"/>
      <family val="3"/>
      <charset val="134"/>
    </font>
    <font>
      <b/>
      <sz val="14"/>
      <color indexed="8"/>
      <name val="黑体"/>
      <family val="3"/>
      <charset val="134"/>
    </font>
    <font>
      <sz val="16"/>
      <color indexed="8"/>
      <name val="黑体"/>
      <family val="3"/>
      <charset val="134"/>
    </font>
    <font>
      <sz val="14"/>
      <name val="黑体"/>
      <family val="3"/>
      <charset val="134"/>
    </font>
    <font>
      <b/>
      <sz val="28"/>
      <name val="黑体"/>
      <family val="3"/>
      <charset val="134"/>
    </font>
    <font>
      <b/>
      <sz val="14"/>
      <name val="黑体"/>
      <family val="3"/>
      <charset val="134"/>
    </font>
    <font>
      <sz val="9"/>
      <color indexed="8"/>
      <name val="宋体"/>
      <family val="3"/>
      <charset val="134"/>
    </font>
    <font>
      <sz val="11"/>
      <color indexed="8"/>
      <name val="宋体"/>
      <family val="3"/>
      <charset val="134"/>
    </font>
    <font>
      <sz val="11"/>
      <color indexed="8"/>
      <name val="宋体"/>
      <family val="3"/>
      <charset val="134"/>
    </font>
    <font>
      <sz val="12"/>
      <name val="宋体"/>
      <family val="3"/>
      <charset val="134"/>
    </font>
    <font>
      <sz val="10"/>
      <name val="Arial"/>
      <family val="2"/>
    </font>
    <font>
      <sz val="10"/>
      <name val="Helv"/>
      <family val="2"/>
    </font>
    <font>
      <sz val="10"/>
      <name val="仿宋"/>
      <family val="3"/>
      <charset val="134"/>
    </font>
    <font>
      <b/>
      <sz val="22"/>
      <name val="宋体"/>
      <family val="3"/>
      <charset val="134"/>
    </font>
    <font>
      <sz val="11"/>
      <color theme="1"/>
      <name val="宋体"/>
      <family val="3"/>
      <charset val="134"/>
      <scheme val="minor"/>
    </font>
    <font>
      <u/>
      <sz val="11"/>
      <color theme="10"/>
      <name val="宋体"/>
      <family val="3"/>
      <charset val="134"/>
      <scheme val="minor"/>
    </font>
    <font>
      <sz val="10"/>
      <color theme="1"/>
      <name val="宋体"/>
      <family val="3"/>
      <charset val="134"/>
      <scheme val="minor"/>
    </font>
    <font>
      <sz val="9"/>
      <name val="宋体"/>
      <family val="3"/>
      <charset val="134"/>
      <scheme val="minor"/>
    </font>
    <font>
      <sz val="11"/>
      <name val="宋体"/>
      <family val="3"/>
      <charset val="134"/>
      <scheme val="minor"/>
    </font>
    <font>
      <sz val="10"/>
      <color rgb="FF000000"/>
      <name val="宋体"/>
      <family val="3"/>
      <charset val="134"/>
    </font>
    <font>
      <sz val="11"/>
      <color rgb="FFFF0000"/>
      <name val="宋体"/>
      <family val="3"/>
      <charset val="134"/>
      <scheme val="minor"/>
    </font>
    <font>
      <b/>
      <sz val="11"/>
      <color indexed="8"/>
      <name val="宋体"/>
      <family val="3"/>
      <charset val="134"/>
      <scheme val="minor"/>
    </font>
    <font>
      <sz val="11"/>
      <color indexed="8"/>
      <name val="宋体"/>
      <family val="3"/>
      <charset val="134"/>
      <scheme val="minor"/>
    </font>
    <font>
      <sz val="11"/>
      <color theme="1"/>
      <name val="宋体"/>
      <family val="3"/>
      <charset val="134"/>
    </font>
    <font>
      <sz val="11"/>
      <color indexed="10"/>
      <name val="宋体"/>
      <family val="3"/>
      <charset val="134"/>
    </font>
    <font>
      <sz val="11"/>
      <color theme="1"/>
      <name val="Tahoma"/>
      <family val="2"/>
    </font>
    <font>
      <sz val="11"/>
      <color theme="1"/>
      <name val="等线"/>
      <family val="3"/>
      <charset val="134"/>
    </font>
    <font>
      <sz val="9"/>
      <name val="宋体"/>
      <family val="2"/>
      <charset val="134"/>
      <scheme val="minor"/>
    </font>
    <font>
      <sz val="11"/>
      <name val="等线"/>
      <family val="3"/>
      <charset val="134"/>
    </font>
    <font>
      <sz val="12"/>
      <color theme="1"/>
      <name val="宋体"/>
      <family val="3"/>
      <charset val="134"/>
      <scheme val="minor"/>
    </font>
    <font>
      <sz val="10"/>
      <name val="宋体"/>
      <family val="3"/>
      <charset val="134"/>
      <scheme val="minor"/>
    </font>
  </fonts>
  <fills count="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theme="0"/>
        <bgColor indexed="64"/>
      </patternFill>
    </fill>
    <fill>
      <patternFill patternType="solid">
        <fgColor rgb="FFCCCCFF"/>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4">
    <xf numFmtId="0" fontId="0" fillId="0" borderId="0"/>
    <xf numFmtId="0" fontId="34" fillId="0" borderId="0"/>
    <xf numFmtId="9" fontId="32" fillId="0" borderId="0" applyFont="0" applyFill="0" applyBorder="0" applyAlignment="0" applyProtection="0">
      <alignment vertical="center"/>
    </xf>
    <xf numFmtId="0" fontId="33" fillId="0" borderId="0"/>
    <xf numFmtId="0" fontId="35" fillId="0" borderId="0" applyNumberFormat="0" applyFont="0" applyFill="0" applyBorder="0" applyAlignment="0" applyProtection="0"/>
    <xf numFmtId="0" fontId="39" fillId="0" borderId="0">
      <alignment vertical="center"/>
    </xf>
    <xf numFmtId="0" fontId="39" fillId="0" borderId="0"/>
    <xf numFmtId="0" fontId="33" fillId="0" borderId="0">
      <alignment vertical="center"/>
    </xf>
    <xf numFmtId="0" fontId="34" fillId="0" borderId="0"/>
    <xf numFmtId="0" fontId="36" fillId="0" borderId="0"/>
    <xf numFmtId="0" fontId="40" fillId="0" borderId="0" applyNumberFormat="0" applyFill="0" applyBorder="0" applyAlignment="0" applyProtection="0"/>
    <xf numFmtId="0" fontId="34" fillId="0" borderId="0"/>
    <xf numFmtId="0" fontId="34" fillId="0" borderId="0"/>
    <xf numFmtId="0" fontId="50" fillId="0" borderId="0"/>
  </cellStyleXfs>
  <cellXfs count="315">
    <xf numFmtId="0" fontId="0" fillId="0" borderId="0" xfId="0"/>
    <xf numFmtId="0" fontId="1" fillId="0" borderId="0" xfId="0" applyFont="1"/>
    <xf numFmtId="0" fontId="2" fillId="0" borderId="0" xfId="0" applyFont="1"/>
    <xf numFmtId="0" fontId="3" fillId="0" borderId="0" xfId="0" applyFont="1" applyAlignment="1">
      <alignment horizontal="center" vertical="center"/>
    </xf>
    <xf numFmtId="0" fontId="4" fillId="0" borderId="1" xfId="0" applyFont="1" applyBorder="1" applyAlignment="1">
      <alignment horizontal="center"/>
    </xf>
    <xf numFmtId="0" fontId="5" fillId="2" borderId="2"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6" fillId="0" borderId="2" xfId="0" applyFont="1" applyFill="1" applyBorder="1" applyAlignment="1">
      <alignment horizontal="center" vertical="center" wrapText="1"/>
    </xf>
    <xf numFmtId="0" fontId="7" fillId="0" borderId="2" xfId="5" applyFont="1" applyBorder="1" applyAlignment="1">
      <alignment horizontal="center" vertical="center" wrapText="1"/>
    </xf>
    <xf numFmtId="0" fontId="7" fillId="0" borderId="2" xfId="5"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5" applyFont="1" applyBorder="1" applyAlignment="1">
      <alignment horizontal="center" vertical="center" wrapText="1"/>
    </xf>
    <xf numFmtId="0" fontId="3" fillId="0" borderId="2" xfId="5" applyFont="1" applyFill="1" applyBorder="1" applyAlignment="1">
      <alignment horizontal="center" vertical="center" wrapText="1"/>
    </xf>
    <xf numFmtId="0" fontId="8"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6" fillId="0" borderId="2" xfId="0" applyFont="1" applyBorder="1" applyAlignment="1">
      <alignment horizontal="center" vertical="center"/>
    </xf>
    <xf numFmtId="0" fontId="5" fillId="2"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178" fontId="8" fillId="0" borderId="2" xfId="0" applyNumberFormat="1" applyFont="1" applyFill="1" applyBorder="1" applyAlignment="1">
      <alignment horizontal="center" vertical="center"/>
    </xf>
    <xf numFmtId="177" fontId="6" fillId="0" borderId="2" xfId="0" applyNumberFormat="1" applyFont="1" applyFill="1" applyBorder="1" applyAlignment="1">
      <alignment horizontal="center" vertical="center" wrapText="1"/>
    </xf>
    <xf numFmtId="0" fontId="8" fillId="0" borderId="2" xfId="3" applyNumberFormat="1" applyFont="1" applyFill="1" applyBorder="1" applyAlignment="1" applyProtection="1">
      <alignment horizontal="center" vertical="center" wrapText="1"/>
    </xf>
    <xf numFmtId="0" fontId="6" fillId="0" borderId="2" xfId="9" applyFont="1" applyFill="1" applyBorder="1" applyAlignment="1">
      <alignment horizontal="center" vertical="center" wrapText="1"/>
    </xf>
    <xf numFmtId="0" fontId="2" fillId="2" borderId="2" xfId="5"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6" fillId="0" borderId="2" xfId="8"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8" fillId="0" borderId="2" xfId="0" applyFont="1" applyBorder="1" applyAlignment="1">
      <alignment horizontal="center" vertical="center"/>
    </xf>
    <xf numFmtId="0" fontId="9" fillId="2" borderId="2" xfId="0" applyFont="1" applyFill="1" applyBorder="1" applyAlignment="1">
      <alignment horizontal="center" vertical="center"/>
    </xf>
    <xf numFmtId="9" fontId="6"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12" fillId="0" borderId="0" xfId="6" applyFont="1" applyAlignment="1">
      <alignment vertical="center" wrapText="1"/>
    </xf>
    <xf numFmtId="0" fontId="2" fillId="0" borderId="0" xfId="0" applyFont="1" applyFill="1"/>
    <xf numFmtId="0" fontId="0" fillId="0" borderId="0" xfId="0" applyFont="1" applyFill="1"/>
    <xf numFmtId="0" fontId="0" fillId="0" borderId="0" xfId="0" applyFill="1"/>
    <xf numFmtId="0" fontId="2" fillId="3" borderId="0" xfId="0" applyFont="1" applyFill="1"/>
    <xf numFmtId="0" fontId="6" fillId="0" borderId="0" xfId="0" applyFont="1" applyFill="1" applyAlignment="1">
      <alignment horizontal="left" vertical="center" wrapText="1"/>
    </xf>
    <xf numFmtId="0" fontId="17" fillId="0" borderId="0" xfId="0" applyFont="1" applyFill="1" applyAlignment="1">
      <alignment horizontal="left" vertical="center" wrapText="1"/>
    </xf>
    <xf numFmtId="0" fontId="0" fillId="0" borderId="0" xfId="0" applyFont="1"/>
    <xf numFmtId="177" fontId="0" fillId="0" borderId="0" xfId="0" applyNumberFormat="1" applyFont="1"/>
    <xf numFmtId="0" fontId="18" fillId="2" borderId="2" xfId="0" applyNumberFormat="1" applyFont="1" applyFill="1" applyBorder="1" applyAlignment="1">
      <alignment horizontal="center" vertical="center" wrapText="1"/>
    </xf>
    <xf numFmtId="178" fontId="18" fillId="2"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2" borderId="2" xfId="0" applyFont="1" applyFill="1" applyBorder="1" applyAlignment="1">
      <alignment horizontal="center" vertical="center" wrapText="1"/>
    </xf>
    <xf numFmtId="178" fontId="17" fillId="0" borderId="2"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8" fillId="2" borderId="5" xfId="0" applyNumberFormat="1" applyFont="1" applyFill="1" applyBorder="1" applyAlignment="1">
      <alignment horizontal="center" vertical="center" wrapText="1"/>
    </xf>
    <xf numFmtId="177" fontId="18" fillId="2" borderId="2" xfId="0" applyNumberFormat="1" applyFont="1" applyFill="1" applyBorder="1" applyAlignment="1">
      <alignment horizontal="center" vertical="center"/>
    </xf>
    <xf numFmtId="177" fontId="18" fillId="2" borderId="2" xfId="0" applyNumberFormat="1" applyFont="1" applyFill="1" applyBorder="1" applyAlignment="1">
      <alignment horizontal="center" vertical="center" wrapText="1"/>
    </xf>
    <xf numFmtId="177" fontId="17" fillId="0" borderId="2" xfId="0" applyNumberFormat="1" applyFont="1" applyFill="1" applyBorder="1" applyAlignment="1">
      <alignment horizontal="center" vertical="center" wrapText="1"/>
    </xf>
    <xf numFmtId="176" fontId="17" fillId="0" borderId="2" xfId="0" applyNumberFormat="1" applyFont="1" applyFill="1" applyBorder="1" applyAlignment="1">
      <alignment horizontal="center" vertical="center" wrapText="1"/>
    </xf>
    <xf numFmtId="9" fontId="6" fillId="0" borderId="2" xfId="2" applyFont="1" applyFill="1" applyBorder="1" applyAlignment="1">
      <alignment horizontal="center" vertical="center" wrapText="1"/>
    </xf>
    <xf numFmtId="0" fontId="6"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178" fontId="5" fillId="2" borderId="2" xfId="0" applyNumberFormat="1"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xf>
    <xf numFmtId="0" fontId="0" fillId="0" borderId="0" xfId="0" applyAlignment="1">
      <alignment vertical="center"/>
    </xf>
    <xf numFmtId="0" fontId="24" fillId="0" borderId="2" xfId="0" applyFont="1" applyBorder="1" applyAlignment="1">
      <alignment horizontal="center" vertical="center"/>
    </xf>
    <xf numFmtId="0" fontId="25" fillId="0" borderId="2" xfId="0" applyFont="1" applyBorder="1" applyAlignment="1">
      <alignment vertical="center"/>
    </xf>
    <xf numFmtId="0" fontId="26" fillId="0" borderId="2" xfId="0" applyFont="1" applyBorder="1" applyAlignment="1">
      <alignment horizontal="center" vertical="center"/>
    </xf>
    <xf numFmtId="178" fontId="26" fillId="0" borderId="2" xfId="0" applyNumberFormat="1" applyFont="1" applyBorder="1" applyAlignment="1">
      <alignment horizontal="center" vertical="center"/>
    </xf>
    <xf numFmtId="0" fontId="27" fillId="0" borderId="2" xfId="0" applyFont="1" applyBorder="1" applyAlignment="1">
      <alignment vertical="center"/>
    </xf>
    <xf numFmtId="0" fontId="28" fillId="0" borderId="2" xfId="0" applyFont="1" applyBorder="1" applyAlignment="1">
      <alignment horizontal="center" vertical="center"/>
    </xf>
    <xf numFmtId="177" fontId="28" fillId="0" borderId="2" xfId="0" applyNumberFormat="1" applyFont="1" applyBorder="1" applyAlignment="1">
      <alignment horizontal="center" vertical="center"/>
    </xf>
    <xf numFmtId="0" fontId="0" fillId="4" borderId="0" xfId="0" applyFill="1"/>
    <xf numFmtId="0" fontId="0" fillId="5" borderId="0" xfId="0" applyFill="1"/>
    <xf numFmtId="0" fontId="6" fillId="4"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7" fillId="4" borderId="2" xfId="5" applyFont="1" applyFill="1" applyBorder="1" applyAlignment="1">
      <alignment horizontal="center" vertical="center" wrapText="1"/>
    </xf>
    <xf numFmtId="0" fontId="3" fillId="4" borderId="2" xfId="0" applyFont="1" applyFill="1" applyBorder="1" applyAlignment="1">
      <alignment horizontal="center" vertical="center"/>
    </xf>
    <xf numFmtId="0" fontId="6" fillId="4" borderId="2" xfId="0" applyNumberFormat="1" applyFont="1" applyFill="1" applyBorder="1" applyAlignment="1">
      <alignment horizontal="center" vertical="center" wrapText="1"/>
    </xf>
    <xf numFmtId="0" fontId="17" fillId="4" borderId="2" xfId="0" applyFont="1" applyFill="1" applyBorder="1" applyAlignment="1">
      <alignment horizontal="center" vertical="center" wrapText="1"/>
    </xf>
    <xf numFmtId="0" fontId="20" fillId="4" borderId="2" xfId="5" applyFont="1" applyFill="1" applyBorder="1" applyAlignment="1">
      <alignment horizontal="center" vertical="center" wrapText="1"/>
    </xf>
    <xf numFmtId="0" fontId="19" fillId="4" borderId="2" xfId="0" applyNumberFormat="1" applyFont="1" applyFill="1" applyBorder="1" applyAlignment="1">
      <alignment horizontal="center" vertical="center" wrapText="1"/>
    </xf>
    <xf numFmtId="0" fontId="3" fillId="4" borderId="2" xfId="5" applyFont="1" applyFill="1" applyBorder="1" applyAlignment="1">
      <alignment horizontal="center" vertical="center" wrapText="1"/>
    </xf>
    <xf numFmtId="0" fontId="8" fillId="4" borderId="2" xfId="3" applyNumberFormat="1" applyFont="1" applyFill="1" applyBorder="1" applyAlignment="1" applyProtection="1">
      <alignment horizontal="center" vertical="center" wrapText="1"/>
    </xf>
    <xf numFmtId="0" fontId="40" fillId="0" borderId="0" xfId="10"/>
    <xf numFmtId="0" fontId="40" fillId="0" borderId="2" xfId="10" applyFill="1" applyBorder="1" applyAlignment="1">
      <alignment horizontal="center" vertical="center" wrapText="1"/>
    </xf>
    <xf numFmtId="0" fontId="40" fillId="0" borderId="2" xfId="10" applyBorder="1" applyAlignment="1">
      <alignment horizontal="center" vertical="center"/>
    </xf>
    <xf numFmtId="177" fontId="6" fillId="4" borderId="2" xfId="0" applyNumberFormat="1" applyFont="1" applyFill="1" applyBorder="1" applyAlignment="1">
      <alignment horizontal="center" vertical="center" wrapText="1"/>
    </xf>
    <xf numFmtId="0" fontId="3"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6" fillId="5" borderId="2"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2" xfId="0" quotePrefix="1" applyNumberFormat="1" applyFont="1" applyFill="1" applyBorder="1" applyAlignment="1">
      <alignment horizontal="center" vertical="center" wrapText="1"/>
    </xf>
    <xf numFmtId="0" fontId="17" fillId="0" borderId="2" xfId="0" quotePrefix="1" applyFont="1" applyFill="1" applyBorder="1" applyAlignment="1">
      <alignment horizontal="center" vertical="center" wrapText="1"/>
    </xf>
    <xf numFmtId="0" fontId="6" fillId="0" borderId="2" xfId="0" quotePrefix="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0" fillId="3" borderId="0" xfId="0" applyFont="1" applyFill="1"/>
    <xf numFmtId="0" fontId="17" fillId="3" borderId="2" xfId="0" applyFont="1" applyFill="1" applyBorder="1" applyAlignment="1">
      <alignment horizontal="center" vertical="center"/>
    </xf>
    <xf numFmtId="178" fontId="6" fillId="3" borderId="2" xfId="0" applyNumberFormat="1" applyFont="1" applyFill="1" applyBorder="1" applyAlignment="1">
      <alignment horizontal="center" vertical="center" wrapText="1"/>
    </xf>
    <xf numFmtId="177" fontId="17" fillId="3" borderId="2" xfId="0" applyNumberFormat="1" applyFont="1" applyFill="1" applyBorder="1" applyAlignment="1">
      <alignment horizontal="center" vertical="center" wrapText="1"/>
    </xf>
    <xf numFmtId="0" fontId="21" fillId="3" borderId="2" xfId="0" applyFont="1" applyFill="1" applyBorder="1" applyAlignment="1">
      <alignment horizontal="center" vertical="center" wrapText="1"/>
    </xf>
    <xf numFmtId="0" fontId="5" fillId="2" borderId="2" xfId="6" applyFont="1" applyFill="1" applyBorder="1" applyAlignment="1">
      <alignment horizontal="center" vertical="center" wrapText="1"/>
    </xf>
    <xf numFmtId="0" fontId="6"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 fillId="6" borderId="2" xfId="0" applyFont="1" applyFill="1" applyBorder="1" applyAlignment="1">
      <alignment horizontal="center" vertical="center"/>
    </xf>
    <xf numFmtId="177" fontId="30" fillId="0" borderId="2" xfId="0" applyNumberFormat="1" applyFont="1" applyBorder="1" applyAlignment="1">
      <alignment horizontal="center" vertical="center"/>
    </xf>
    <xf numFmtId="0" fontId="30" fillId="0" borderId="2" xfId="0" applyNumberFormat="1" applyFont="1" applyBorder="1" applyAlignment="1">
      <alignment horizontal="center" vertical="center"/>
    </xf>
    <xf numFmtId="0" fontId="5" fillId="2" borderId="2" xfId="0" applyNumberFormat="1" applyFont="1" applyFill="1" applyBorder="1" applyAlignment="1">
      <alignment horizontal="center" vertical="center" wrapText="1"/>
    </xf>
    <xf numFmtId="0" fontId="18" fillId="2" borderId="2" xfId="0" applyNumberFormat="1" applyFont="1" applyFill="1" applyBorder="1" applyAlignment="1">
      <alignment horizontal="center" vertical="center" wrapText="1"/>
    </xf>
    <xf numFmtId="0" fontId="3" fillId="6" borderId="2" xfId="5" applyFont="1" applyFill="1" applyBorder="1" applyAlignment="1">
      <alignment horizontal="center" vertical="center" wrapText="1"/>
    </xf>
    <xf numFmtId="0" fontId="3" fillId="6" borderId="2" xfId="0" applyFont="1" applyFill="1" applyBorder="1" applyAlignment="1">
      <alignment horizontal="center" vertical="center" wrapText="1"/>
    </xf>
    <xf numFmtId="177" fontId="3" fillId="6"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5" fillId="2" borderId="2" xfId="6" applyNumberFormat="1"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2" borderId="2" xfId="0" applyFont="1" applyFill="1" applyBorder="1" applyAlignment="1">
      <alignment horizontal="center" vertical="center"/>
    </xf>
    <xf numFmtId="0" fontId="10" fillId="0" borderId="0" xfId="6" applyFont="1" applyAlignment="1">
      <alignment vertical="center" wrapText="1"/>
    </xf>
    <xf numFmtId="0" fontId="39" fillId="0" borderId="0" xfId="0" applyFont="1" applyAlignment="1">
      <alignment wrapText="1"/>
    </xf>
    <xf numFmtId="0" fontId="11" fillId="3" borderId="2" xfId="0" applyFont="1" applyFill="1" applyBorder="1" applyAlignment="1">
      <alignment horizontal="center" vertical="center" wrapText="1"/>
    </xf>
    <xf numFmtId="0" fontId="10" fillId="0" borderId="2" xfId="6" applyFont="1" applyBorder="1" applyAlignment="1">
      <alignment vertical="center" wrapText="1"/>
    </xf>
    <xf numFmtId="0" fontId="41" fillId="0" borderId="2" xfId="0" applyFont="1" applyFill="1" applyBorder="1" applyAlignment="1">
      <alignment horizontal="center" vertical="center"/>
    </xf>
    <xf numFmtId="0" fontId="41" fillId="0" borderId="0" xfId="0" applyFont="1" applyFill="1"/>
    <xf numFmtId="0" fontId="41" fillId="6" borderId="0" xfId="0" applyFont="1" applyFill="1"/>
    <xf numFmtId="0" fontId="41" fillId="0" borderId="0" xfId="0" applyFont="1"/>
    <xf numFmtId="0" fontId="39" fillId="0" borderId="0" xfId="0" applyFont="1"/>
    <xf numFmtId="0" fontId="39" fillId="0" borderId="2" xfId="0" applyFont="1" applyBorder="1" applyAlignment="1">
      <alignment wrapText="1"/>
    </xf>
    <xf numFmtId="0" fontId="41" fillId="0" borderId="2" xfId="0" applyFont="1" applyBorder="1" applyAlignment="1">
      <alignment horizontal="center" vertical="center"/>
    </xf>
    <xf numFmtId="0" fontId="6"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6" fillId="0" borderId="2" xfId="5"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78" fontId="3" fillId="0" borderId="2" xfId="0" applyNumberFormat="1" applyFont="1" applyFill="1" applyBorder="1" applyAlignment="1">
      <alignment horizontal="center" vertical="center"/>
    </xf>
    <xf numFmtId="0" fontId="44" fillId="0" borderId="8"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10" fillId="0" borderId="0" xfId="6" applyFont="1" applyAlignment="1">
      <alignment horizontal="center" vertical="center" wrapText="1"/>
    </xf>
    <xf numFmtId="0" fontId="10" fillId="0" borderId="0" xfId="6" applyFont="1" applyBorder="1" applyAlignment="1">
      <alignment horizontal="center" vertical="center" wrapText="1"/>
    </xf>
    <xf numFmtId="0" fontId="12" fillId="0" borderId="0" xfId="6" applyFont="1" applyBorder="1" applyAlignment="1">
      <alignment vertical="center" wrapText="1"/>
    </xf>
    <xf numFmtId="0" fontId="5" fillId="2" borderId="2" xfId="6" applyFont="1" applyFill="1" applyBorder="1" applyAlignment="1">
      <alignment vertical="center" wrapText="1"/>
    </xf>
    <xf numFmtId="0" fontId="5" fillId="2" borderId="2" xfId="6" applyFont="1" applyFill="1" applyBorder="1" applyAlignment="1">
      <alignment horizontal="left" vertical="center" wrapText="1"/>
    </xf>
    <xf numFmtId="0" fontId="13" fillId="0" borderId="0" xfId="6" applyFont="1" applyBorder="1" applyAlignment="1">
      <alignment vertical="center" wrapText="1"/>
    </xf>
    <xf numFmtId="0" fontId="10" fillId="0" borderId="2" xfId="6" applyFont="1" applyFill="1" applyBorder="1" applyAlignment="1">
      <alignment horizontal="center" vertical="center" wrapText="1"/>
    </xf>
    <xf numFmtId="0" fontId="43" fillId="0" borderId="2" xfId="11" applyFont="1" applyFill="1" applyBorder="1" applyAlignment="1">
      <alignment horizontal="center" vertical="center" wrapText="1"/>
    </xf>
    <xf numFmtId="0" fontId="43" fillId="0" borderId="2" xfId="11" applyFont="1" applyFill="1" applyBorder="1" applyAlignment="1">
      <alignment horizontal="left" vertical="center" wrapText="1"/>
    </xf>
    <xf numFmtId="0" fontId="43" fillId="0" borderId="2" xfId="11" applyNumberFormat="1" applyFont="1" applyFill="1" applyBorder="1" applyAlignment="1">
      <alignment horizontal="center" vertical="center" wrapText="1"/>
    </xf>
    <xf numFmtId="0" fontId="45" fillId="0" borderId="2" xfId="11" applyFont="1" applyFill="1" applyBorder="1" applyAlignment="1">
      <alignment horizontal="center" vertical="center" wrapText="1"/>
    </xf>
    <xf numFmtId="0" fontId="43" fillId="0" borderId="0" xfId="11" applyFont="1" applyFill="1" applyBorder="1" applyAlignment="1">
      <alignment horizontal="center" vertical="center" wrapText="1"/>
    </xf>
    <xf numFmtId="0" fontId="10" fillId="0" borderId="2" xfId="6" applyFont="1" applyBorder="1" applyAlignment="1">
      <alignment horizontal="center" vertical="center" wrapText="1"/>
    </xf>
    <xf numFmtId="0" fontId="10" fillId="0" borderId="0" xfId="6" applyFont="1" applyBorder="1" applyAlignment="1">
      <alignment vertical="center" wrapText="1"/>
    </xf>
    <xf numFmtId="0" fontId="10" fillId="0" borderId="2" xfId="6" applyFont="1" applyFill="1" applyBorder="1" applyAlignment="1">
      <alignment horizontal="left" vertical="center" wrapText="1"/>
    </xf>
    <xf numFmtId="0" fontId="10" fillId="0" borderId="2" xfId="6" applyNumberFormat="1" applyFont="1" applyFill="1" applyBorder="1" applyAlignment="1">
      <alignment horizontal="center" vertical="center" wrapText="1"/>
    </xf>
    <xf numFmtId="0" fontId="10" fillId="0" borderId="0" xfId="6" applyFont="1" applyFill="1" applyBorder="1" applyAlignment="1">
      <alignment vertical="center" wrapText="1"/>
    </xf>
    <xf numFmtId="0" fontId="10" fillId="0" borderId="0" xfId="6" applyFont="1" applyFill="1" applyAlignment="1">
      <alignment vertical="center" wrapText="1"/>
    </xf>
    <xf numFmtId="0" fontId="48" fillId="0" borderId="2" xfId="6" applyFont="1" applyFill="1" applyBorder="1" applyAlignment="1">
      <alignment horizontal="center" vertical="center" wrapText="1"/>
    </xf>
    <xf numFmtId="0" fontId="48" fillId="0" borderId="2" xfId="6" applyFont="1" applyFill="1" applyBorder="1" applyAlignment="1">
      <alignment horizontal="left" vertical="center" wrapText="1"/>
    </xf>
    <xf numFmtId="0" fontId="48" fillId="0" borderId="2" xfId="6" applyNumberFormat="1" applyFont="1" applyFill="1" applyBorder="1" applyAlignment="1">
      <alignment horizontal="center" vertical="center" wrapText="1"/>
    </xf>
    <xf numFmtId="0" fontId="48" fillId="0" borderId="0" xfId="6" applyFont="1" applyBorder="1" applyAlignment="1">
      <alignment vertical="center" wrapText="1"/>
    </xf>
    <xf numFmtId="0" fontId="48" fillId="0" borderId="0" xfId="6" applyFont="1" applyAlignment="1">
      <alignment vertical="center" wrapText="1"/>
    </xf>
    <xf numFmtId="0" fontId="10" fillId="6" borderId="2" xfId="6" applyFont="1" applyFill="1" applyBorder="1" applyAlignment="1">
      <alignment horizontal="center" vertical="center" wrapText="1"/>
    </xf>
    <xf numFmtId="0" fontId="21" fillId="0" borderId="2" xfId="6" applyFont="1" applyFill="1" applyBorder="1" applyAlignment="1">
      <alignment horizontal="center" vertical="center" wrapText="1"/>
    </xf>
    <xf numFmtId="0" fontId="10" fillId="6" borderId="2" xfId="6" applyFont="1" applyFill="1" applyBorder="1" applyAlignment="1">
      <alignment horizontal="left" vertical="center" wrapText="1"/>
    </xf>
    <xf numFmtId="0" fontId="21" fillId="0" borderId="2" xfId="6" applyNumberFormat="1" applyFont="1" applyFill="1" applyBorder="1" applyAlignment="1">
      <alignment horizontal="center" vertical="center" wrapText="1"/>
    </xf>
    <xf numFmtId="0" fontId="21" fillId="0" borderId="2" xfId="6" applyFont="1" applyFill="1" applyBorder="1" applyAlignment="1">
      <alignment horizontal="center" vertical="center"/>
    </xf>
    <xf numFmtId="0" fontId="21" fillId="0" borderId="0" xfId="6" applyNumberFormat="1" applyFont="1" applyFill="1" applyBorder="1" applyAlignment="1">
      <alignment horizontal="center" vertical="center" wrapText="1"/>
    </xf>
    <xf numFmtId="0" fontId="21" fillId="3" borderId="0" xfId="6" applyFont="1" applyFill="1" applyAlignment="1">
      <alignment horizontal="center" vertical="center" wrapText="1"/>
    </xf>
    <xf numFmtId="0" fontId="10" fillId="0" borderId="0" xfId="6" applyFont="1" applyFill="1" applyBorder="1" applyAlignment="1">
      <alignment horizontal="center" vertical="center" wrapText="1"/>
    </xf>
    <xf numFmtId="0" fontId="39" fillId="0" borderId="0" xfId="6" applyFont="1" applyFill="1"/>
    <xf numFmtId="0" fontId="10" fillId="0" borderId="0" xfId="6" applyFont="1" applyAlignment="1">
      <alignment horizontal="left" vertical="center" wrapText="1"/>
    </xf>
    <xf numFmtId="0" fontId="39" fillId="0" borderId="0" xfId="6" applyFont="1"/>
    <xf numFmtId="0" fontId="5" fillId="2" borderId="2" xfId="0" applyNumberFormat="1" applyFont="1" applyFill="1" applyBorder="1" applyAlignment="1">
      <alignment horizontal="center" vertical="center" wrapText="1"/>
    </xf>
    <xf numFmtId="0" fontId="18" fillId="2" borderId="2" xfId="0" applyNumberFormat="1" applyFont="1" applyFill="1" applyBorder="1" applyAlignment="1">
      <alignment horizontal="center" vertical="center" wrapText="1"/>
    </xf>
    <xf numFmtId="0" fontId="21" fillId="2" borderId="2"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178" fontId="2" fillId="2"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21" fillId="0" borderId="2" xfId="3" applyNumberFormat="1" applyFont="1" applyFill="1" applyBorder="1" applyAlignment="1" applyProtection="1">
      <alignment horizontal="center" vertical="center" wrapText="1"/>
    </xf>
    <xf numFmtId="0" fontId="39" fillId="0" borderId="2"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2" xfId="0" applyNumberFormat="1" applyFont="1" applyFill="1" applyBorder="1" applyAlignment="1">
      <alignment horizontal="center" vertical="center" wrapText="1"/>
    </xf>
    <xf numFmtId="0" fontId="39" fillId="3" borderId="0" xfId="0" applyFont="1" applyFill="1"/>
    <xf numFmtId="0" fontId="21" fillId="0" borderId="2" xfId="0" applyNumberFormat="1" applyFont="1" applyFill="1" applyBorder="1" applyAlignment="1">
      <alignment horizontal="center" vertical="center" wrapText="1"/>
    </xf>
    <xf numFmtId="0" fontId="39" fillId="0" borderId="0" xfId="0" applyFont="1" applyFill="1"/>
    <xf numFmtId="0" fontId="21" fillId="6" borderId="2" xfId="0" applyNumberFormat="1" applyFont="1" applyFill="1" applyBorder="1" applyAlignment="1">
      <alignment horizontal="center" vertical="center" wrapText="1"/>
    </xf>
    <xf numFmtId="0" fontId="21" fillId="6"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49" fillId="3" borderId="2" xfId="0" applyNumberFormat="1" applyFont="1" applyFill="1" applyBorder="1" applyAlignment="1">
      <alignment horizontal="center" vertical="center" wrapText="1"/>
    </xf>
    <xf numFmtId="0" fontId="49" fillId="3" borderId="2" xfId="0" applyFont="1" applyFill="1" applyBorder="1" applyAlignment="1">
      <alignment horizontal="center" vertical="center" wrapText="1"/>
    </xf>
    <xf numFmtId="0" fontId="49" fillId="3" borderId="0" xfId="0" applyFont="1" applyFill="1"/>
    <xf numFmtId="0" fontId="21" fillId="3" borderId="2" xfId="6" applyNumberFormat="1" applyFont="1" applyFill="1" applyBorder="1" applyAlignment="1">
      <alignment horizontal="center" vertical="center" wrapText="1"/>
    </xf>
    <xf numFmtId="0" fontId="21" fillId="3" borderId="2" xfId="6" applyFont="1" applyFill="1" applyBorder="1" applyAlignment="1">
      <alignment horizontal="center" vertical="center" wrapText="1"/>
    </xf>
    <xf numFmtId="0" fontId="10" fillId="6" borderId="2" xfId="0" applyFont="1" applyFill="1" applyBorder="1" applyAlignment="1">
      <alignment horizontal="center" vertical="center" wrapText="1"/>
    </xf>
    <xf numFmtId="0" fontId="49" fillId="6" borderId="2" xfId="0" applyNumberFormat="1" applyFont="1" applyFill="1" applyBorder="1" applyAlignment="1">
      <alignment horizontal="center" vertical="center" wrapText="1"/>
    </xf>
    <xf numFmtId="0" fontId="49" fillId="6" borderId="2" xfId="0" applyFont="1" applyFill="1" applyBorder="1" applyAlignment="1">
      <alignment horizontal="center" vertical="center" wrapText="1"/>
    </xf>
    <xf numFmtId="0" fontId="39" fillId="6" borderId="0" xfId="0" applyFont="1" applyFill="1"/>
    <xf numFmtId="0" fontId="21" fillId="0" borderId="2" xfId="0" applyFont="1" applyFill="1" applyBorder="1" applyAlignment="1">
      <alignment horizontal="center" vertical="center"/>
    </xf>
    <xf numFmtId="0" fontId="10" fillId="3" borderId="2"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3" borderId="0" xfId="0" applyFont="1" applyFill="1" applyAlignment="1">
      <alignment horizontal="center" vertical="center" wrapText="1"/>
    </xf>
    <xf numFmtId="0" fontId="21" fillId="6" borderId="0" xfId="0" applyFont="1" applyFill="1" applyAlignment="1">
      <alignment horizontal="center" vertical="center" wrapText="1"/>
    </xf>
    <xf numFmtId="0" fontId="21" fillId="3" borderId="0" xfId="0" applyFont="1" applyFill="1" applyAlignment="1">
      <alignment horizontal="left" vertical="center" wrapText="1"/>
    </xf>
    <xf numFmtId="0" fontId="2" fillId="2" borderId="2" xfId="0" applyNumberFormat="1" applyFont="1" applyFill="1" applyBorder="1" applyAlignment="1">
      <alignment horizontal="center" vertical="center"/>
    </xf>
    <xf numFmtId="0" fontId="39" fillId="0" borderId="0" xfId="0" applyFont="1" applyAlignment="1">
      <alignment horizontal="center" vertical="center"/>
    </xf>
    <xf numFmtId="178" fontId="21" fillId="3" borderId="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39" fillId="0" borderId="2" xfId="0" applyFont="1" applyBorder="1"/>
    <xf numFmtId="0" fontId="39" fillId="0" borderId="2" xfId="0" applyFont="1" applyBorder="1" applyAlignment="1">
      <alignment horizontal="center" vertical="center"/>
    </xf>
    <xf numFmtId="0" fontId="39"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21" fillId="0" borderId="2" xfId="3" applyNumberFormat="1" applyFont="1" applyFill="1" applyBorder="1" applyAlignment="1" applyProtection="1">
      <alignment horizontal="left" vertical="center" wrapText="1"/>
    </xf>
    <xf numFmtId="0" fontId="2" fillId="2" borderId="2"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6" borderId="2" xfId="0" applyFont="1" applyFill="1" applyBorder="1" applyAlignment="1">
      <alignment horizontal="left" vertical="center" wrapText="1"/>
    </xf>
    <xf numFmtId="0" fontId="21" fillId="3" borderId="2" xfId="6" applyNumberFormat="1" applyFont="1" applyFill="1" applyBorder="1" applyAlignment="1">
      <alignment horizontal="left" vertical="center" wrapText="1"/>
    </xf>
    <xf numFmtId="0" fontId="21" fillId="0" borderId="2" xfId="0" applyNumberFormat="1" applyFont="1" applyFill="1" applyBorder="1" applyAlignment="1">
      <alignment horizontal="left" vertical="center" wrapText="1"/>
    </xf>
    <xf numFmtId="0" fontId="21" fillId="6" borderId="2" xfId="0" applyNumberFormat="1"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2" fillId="2" borderId="2" xfId="0" applyNumberFormat="1" applyFont="1" applyFill="1" applyBorder="1" applyAlignment="1">
      <alignment horizontal="left" vertical="center" wrapText="1"/>
    </xf>
    <xf numFmtId="0" fontId="21" fillId="3" borderId="2" xfId="0" applyNumberFormat="1" applyFont="1" applyFill="1" applyBorder="1" applyAlignment="1">
      <alignment horizontal="left" vertical="center" wrapText="1"/>
    </xf>
    <xf numFmtId="0" fontId="39" fillId="0" borderId="2" xfId="0" applyFont="1" applyBorder="1" applyAlignment="1">
      <alignment horizontal="left"/>
    </xf>
    <xf numFmtId="0" fontId="39" fillId="0" borderId="2" xfId="0" applyNumberFormat="1" applyFont="1" applyFill="1" applyBorder="1" applyAlignment="1">
      <alignment horizontal="center" vertical="center" wrapText="1"/>
    </xf>
    <xf numFmtId="177" fontId="3" fillId="3"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2" xfId="0" quotePrefix="1"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12" fillId="0" borderId="2" xfId="6" applyFont="1" applyFill="1" applyBorder="1" applyAlignment="1">
      <alignment horizontal="center" vertical="center" wrapText="1"/>
    </xf>
    <xf numFmtId="0" fontId="2" fillId="0" borderId="2" xfId="0" applyFont="1" applyFill="1" applyBorder="1" applyAlignment="1">
      <alignment horizontal="center" vertical="center" wrapText="1"/>
    </xf>
    <xf numFmtId="177" fontId="26" fillId="0" borderId="2" xfId="0" applyNumberFormat="1" applyFont="1" applyBorder="1" applyAlignment="1">
      <alignment horizontal="center" vertical="center"/>
    </xf>
    <xf numFmtId="177" fontId="6" fillId="0" borderId="2" xfId="0" applyNumberFormat="1" applyFont="1" applyFill="1" applyBorder="1" applyAlignment="1" applyProtection="1">
      <alignment horizontal="center" vertical="center" wrapText="1"/>
    </xf>
    <xf numFmtId="179" fontId="6" fillId="0" borderId="8" xfId="0" applyNumberFormat="1" applyFont="1" applyFill="1" applyBorder="1" applyAlignment="1">
      <alignment horizontal="center" vertical="center" wrapText="1"/>
    </xf>
    <xf numFmtId="0" fontId="6" fillId="3" borderId="2" xfId="0" applyFont="1" applyFill="1" applyBorder="1" applyAlignment="1">
      <alignment horizontal="center" vertical="center"/>
    </xf>
    <xf numFmtId="0" fontId="43" fillId="3" borderId="0" xfId="0" applyFont="1" applyFill="1"/>
    <xf numFmtId="179" fontId="6" fillId="0" borderId="2" xfId="0" applyNumberFormat="1" applyFont="1" applyFill="1" applyBorder="1" applyAlignment="1">
      <alignment horizontal="center" vertical="center" wrapText="1"/>
    </xf>
    <xf numFmtId="0" fontId="51" fillId="6" borderId="2" xfId="0" applyFont="1" applyFill="1" applyBorder="1" applyAlignment="1">
      <alignment horizontal="center" vertical="center" wrapText="1"/>
    </xf>
    <xf numFmtId="0" fontId="53" fillId="6" borderId="2" xfId="0" applyFont="1" applyFill="1" applyBorder="1" applyAlignment="1">
      <alignment horizontal="center" vertical="center" wrapText="1"/>
    </xf>
    <xf numFmtId="0" fontId="54" fillId="6" borderId="2" xfId="0" applyFont="1" applyFill="1" applyBorder="1" applyAlignment="1">
      <alignment horizontal="center" vertical="center" wrapText="1"/>
    </xf>
    <xf numFmtId="0" fontId="45" fillId="0" borderId="0" xfId="0" applyFont="1"/>
    <xf numFmtId="0" fontId="39" fillId="3" borderId="2" xfId="0" applyFont="1" applyFill="1" applyBorder="1"/>
    <xf numFmtId="0" fontId="5" fillId="2" borderId="2"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178" fontId="30" fillId="0" borderId="2" xfId="0" applyNumberFormat="1" applyFont="1" applyBorder="1" applyAlignment="1">
      <alignment horizontal="center" vertical="center"/>
    </xf>
    <xf numFmtId="0" fontId="28" fillId="0" borderId="10" xfId="0" applyFont="1" applyBorder="1" applyAlignment="1">
      <alignment horizontal="right" vertical="center"/>
    </xf>
    <xf numFmtId="0" fontId="28" fillId="0" borderId="1" xfId="0" applyFont="1" applyBorder="1" applyAlignment="1">
      <alignment horizontal="right" vertical="center"/>
    </xf>
    <xf numFmtId="0" fontId="23" fillId="0" borderId="0" xfId="0" applyFont="1" applyBorder="1" applyAlignment="1">
      <alignment horizontal="center" vertical="center"/>
    </xf>
    <xf numFmtId="0" fontId="24" fillId="0" borderId="8" xfId="0" applyFont="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9" fillId="0" borderId="2" xfId="0" applyNumberFormat="1" applyFont="1" applyBorder="1" applyAlignment="1">
      <alignment horizontal="center" vertical="center"/>
    </xf>
    <xf numFmtId="0" fontId="30" fillId="0" borderId="2" xfId="0" applyNumberFormat="1" applyFont="1" applyBorder="1" applyAlignment="1">
      <alignment horizontal="center" vertical="center"/>
    </xf>
    <xf numFmtId="0" fontId="24" fillId="0" borderId="3" xfId="0" applyNumberFormat="1" applyFont="1" applyBorder="1" applyAlignment="1">
      <alignment horizontal="center" vertical="center"/>
    </xf>
    <xf numFmtId="0" fontId="24" fillId="0" borderId="5" xfId="0" applyNumberFormat="1"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wrapText="1"/>
    </xf>
    <xf numFmtId="0" fontId="18" fillId="2" borderId="2"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18" fillId="2" borderId="4" xfId="0" applyNumberFormat="1" applyFont="1" applyFill="1" applyBorder="1" applyAlignment="1">
      <alignment horizontal="center" vertical="center" wrapText="1"/>
    </xf>
    <xf numFmtId="0" fontId="18" fillId="2" borderId="5" xfId="0" applyNumberFormat="1" applyFont="1" applyFill="1" applyBorder="1" applyAlignment="1">
      <alignment horizontal="center" vertical="center" wrapText="1"/>
    </xf>
    <xf numFmtId="0" fontId="18" fillId="2" borderId="3" xfId="0" applyNumberFormat="1" applyFont="1" applyFill="1" applyBorder="1" applyAlignment="1">
      <alignment horizontal="center" vertical="center" wrapText="1"/>
    </xf>
    <xf numFmtId="0" fontId="21" fillId="2" borderId="2"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22" fillId="0" borderId="1" xfId="0" applyFont="1" applyBorder="1" applyAlignment="1">
      <alignment horizontal="center" vertical="center"/>
    </xf>
    <xf numFmtId="0" fontId="5" fillId="2" borderId="3"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11" fillId="2" borderId="8" xfId="0" applyNumberFormat="1" applyFont="1" applyFill="1" applyBorder="1" applyAlignment="1">
      <alignment horizontal="center" vertical="center" wrapText="1"/>
    </xf>
    <xf numFmtId="0" fontId="11" fillId="2" borderId="9" xfId="0" applyNumberFormat="1" applyFont="1" applyFill="1" applyBorder="1" applyAlignment="1">
      <alignment horizontal="center" vertical="center" wrapText="1"/>
    </xf>
    <xf numFmtId="0" fontId="18" fillId="2" borderId="3" xfId="0" applyNumberFormat="1" applyFont="1" applyFill="1" applyBorder="1" applyAlignment="1">
      <alignment horizontal="center" vertical="center"/>
    </xf>
    <xf numFmtId="0" fontId="18" fillId="2" borderId="5" xfId="0" applyNumberFormat="1" applyFont="1" applyFill="1" applyBorder="1" applyAlignment="1">
      <alignment horizontal="center" vertical="center"/>
    </xf>
    <xf numFmtId="0" fontId="18" fillId="2" borderId="9" xfId="0" applyNumberFormat="1" applyFont="1" applyFill="1" applyBorder="1" applyAlignment="1">
      <alignment horizontal="center" vertical="center" wrapText="1"/>
    </xf>
    <xf numFmtId="0" fontId="18" fillId="2" borderId="8" xfId="0" applyNumberFormat="1" applyFont="1" applyFill="1" applyBorder="1" applyAlignment="1">
      <alignment horizontal="center" vertical="center"/>
    </xf>
    <xf numFmtId="0" fontId="18" fillId="2" borderId="9" xfId="0" applyNumberFormat="1" applyFont="1" applyFill="1" applyBorder="1" applyAlignment="1">
      <alignment horizontal="center" vertical="center"/>
    </xf>
    <xf numFmtId="0" fontId="14" fillId="0" borderId="0" xfId="6" applyFont="1" applyAlignment="1">
      <alignment horizontal="center" vertical="center" wrapText="1"/>
    </xf>
    <xf numFmtId="0" fontId="15" fillId="0" borderId="0" xfId="6" applyFont="1" applyAlignment="1">
      <alignment horizontal="center" vertical="center" wrapText="1"/>
    </xf>
    <xf numFmtId="0" fontId="5" fillId="2" borderId="2" xfId="6" applyNumberFormat="1" applyFont="1" applyFill="1" applyBorder="1" applyAlignment="1">
      <alignment horizontal="center" vertical="center" wrapText="1"/>
    </xf>
    <xf numFmtId="0" fontId="16" fillId="2" borderId="2" xfId="6" applyNumberFormat="1" applyFont="1" applyFill="1" applyBorder="1" applyAlignment="1">
      <alignment horizontal="center" vertical="center" wrapText="1"/>
    </xf>
    <xf numFmtId="0" fontId="46" fillId="2" borderId="2" xfId="6" applyNumberFormat="1" applyFont="1" applyFill="1" applyBorder="1" applyAlignment="1">
      <alignment horizontal="center" vertical="center" wrapText="1"/>
    </xf>
    <xf numFmtId="0" fontId="43" fillId="0" borderId="8" xfId="11" applyFont="1" applyFill="1" applyBorder="1" applyAlignment="1">
      <alignment horizontal="center" vertical="center" wrapText="1"/>
    </xf>
    <xf numFmtId="0" fontId="43" fillId="0" borderId="9" xfId="11" applyFont="1" applyFill="1" applyBorder="1" applyAlignment="1">
      <alignment horizontal="center" vertical="center" wrapText="1"/>
    </xf>
    <xf numFmtId="0" fontId="47" fillId="3" borderId="2" xfId="6" applyFont="1" applyFill="1" applyBorder="1" applyAlignment="1">
      <alignment horizontal="center" vertical="center" wrapText="1"/>
    </xf>
    <xf numFmtId="0" fontId="47" fillId="3" borderId="8" xfId="6" applyFont="1" applyFill="1" applyBorder="1" applyAlignment="1">
      <alignment horizontal="center" vertical="center" wrapText="1"/>
    </xf>
    <xf numFmtId="0" fontId="47" fillId="3" borderId="6" xfId="6" applyFont="1" applyFill="1" applyBorder="1" applyAlignment="1">
      <alignment horizontal="center" vertical="center" wrapText="1"/>
    </xf>
    <xf numFmtId="0" fontId="47" fillId="3" borderId="9" xfId="6" applyFont="1" applyFill="1" applyBorder="1" applyAlignment="1">
      <alignment horizontal="center" vertical="center" wrapText="1"/>
    </xf>
    <xf numFmtId="0" fontId="48" fillId="0" borderId="2" xfId="6" applyNumberFormat="1" applyFont="1" applyFill="1" applyBorder="1" applyAlignment="1">
      <alignment horizontal="center" vertical="center" wrapText="1"/>
    </xf>
    <xf numFmtId="0" fontId="5" fillId="2" borderId="2" xfId="6" applyFont="1" applyFill="1" applyBorder="1" applyAlignment="1">
      <alignment horizontal="center" vertical="center" wrapText="1"/>
    </xf>
    <xf numFmtId="0" fontId="0" fillId="0" borderId="1" xfId="0" applyBorder="1" applyAlignment="1">
      <alignment horizontal="center" vertical="center"/>
    </xf>
    <xf numFmtId="0" fontId="55" fillId="0" borderId="0" xfId="0" applyFont="1" applyFill="1"/>
    <xf numFmtId="0" fontId="55" fillId="0" borderId="2" xfId="5" applyFont="1" applyFill="1" applyBorder="1" applyAlignment="1">
      <alignment horizontal="center" vertical="center" wrapText="1"/>
    </xf>
  </cellXfs>
  <cellStyles count="14">
    <cellStyle name="0,0_x000d__x000a_NA_x000d__x000a_" xfId="1"/>
    <cellStyle name="百分比" xfId="2" builtinId="5"/>
    <cellStyle name="常规" xfId="0" builtinId="0"/>
    <cellStyle name="常规 2" xfId="3"/>
    <cellStyle name="常规 2 2" xfId="4"/>
    <cellStyle name="常规 2 2 4" xfId="12"/>
    <cellStyle name="常规 2 4" xfId="13"/>
    <cellStyle name="常规 25" xfId="5"/>
    <cellStyle name="常规 3" xfId="6"/>
    <cellStyle name="常规 6" xfId="7"/>
    <cellStyle name="常规_Sheet1_1" xfId="8"/>
    <cellStyle name="常规_Sheet1_2" xfId="9"/>
    <cellStyle name="常规_华苑科技园2011年基础设施项目投资计划表(final)" xfId="11"/>
    <cellStyle name="超链接" xfId="10" builtinId="8"/>
  </cellStyles>
  <dxfs count="36">
    <dxf>
      <font>
        <color rgb="FF9C0006"/>
      </font>
      <fill>
        <patternFill patternType="solid">
          <bgColor rgb="FFFFC7CE"/>
        </patternFill>
      </fill>
    </dxf>
    <dxf>
      <font>
        <color indexed="20"/>
      </font>
      <fill>
        <patternFill patternType="solid">
          <bgColor indexed="45"/>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indexed="20"/>
      </font>
      <fill>
        <patternFill patternType="solid">
          <bgColor indexed="45"/>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indexed="20"/>
      </font>
      <fill>
        <patternFill patternType="solid">
          <bgColor indexed="45"/>
        </patternFill>
      </fill>
    </dxf>
    <dxf>
      <font>
        <color indexed="20"/>
      </font>
      <fill>
        <patternFill patternType="solid">
          <bgColor indexed="45"/>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7</xdr:col>
      <xdr:colOff>523875</xdr:colOff>
      <xdr:row>2</xdr:row>
      <xdr:rowOff>0</xdr:rowOff>
    </xdr:from>
    <xdr:to>
      <xdr:col>7</xdr:col>
      <xdr:colOff>533400</xdr:colOff>
      <xdr:row>2</xdr:row>
      <xdr:rowOff>95250</xdr:rowOff>
    </xdr:to>
    <xdr:sp macro="" textlink="">
      <xdr:nvSpPr>
        <xdr:cNvPr id="2049" name="Text Box 1">
          <a:extLst>
            <a:ext uri="{FF2B5EF4-FFF2-40B4-BE49-F238E27FC236}">
              <a16:creationId xmlns:a16="http://schemas.microsoft.com/office/drawing/2014/main" xmlns="" id="{00000000-0008-0000-0000-000001080000}"/>
            </a:ext>
          </a:extLst>
        </xdr:cNvPr>
        <xdr:cNvSpPr txBox="1">
          <a:spLocks noChangeArrowheads="1"/>
        </xdr:cNvSpPr>
      </xdr:nvSpPr>
      <xdr:spPr bwMode="auto">
        <a:xfrm>
          <a:off x="7591425" y="342900"/>
          <a:ext cx="95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85725</xdr:colOff>
      <xdr:row>2</xdr:row>
      <xdr:rowOff>95250</xdr:rowOff>
    </xdr:to>
    <xdr:sp macro="" textlink="">
      <xdr:nvSpPr>
        <xdr:cNvPr id="2050" name="Text Box 4">
          <a:extLst>
            <a:ext uri="{FF2B5EF4-FFF2-40B4-BE49-F238E27FC236}">
              <a16:creationId xmlns:a16="http://schemas.microsoft.com/office/drawing/2014/main" xmlns="" id="{00000000-0008-0000-0000-000002080000}"/>
            </a:ext>
          </a:extLst>
        </xdr:cNvPr>
        <xdr:cNvSpPr txBox="1">
          <a:spLocks noChangeArrowheads="1"/>
        </xdr:cNvSpPr>
      </xdr:nvSpPr>
      <xdr:spPr bwMode="auto">
        <a:xfrm>
          <a:off x="7067550" y="342900"/>
          <a:ext cx="857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66675</xdr:colOff>
      <xdr:row>2</xdr:row>
      <xdr:rowOff>95250</xdr:rowOff>
    </xdr:to>
    <xdr:sp macro="" textlink="">
      <xdr:nvSpPr>
        <xdr:cNvPr id="2051" name="Text Box 1">
          <a:extLst>
            <a:ext uri="{FF2B5EF4-FFF2-40B4-BE49-F238E27FC236}">
              <a16:creationId xmlns:a16="http://schemas.microsoft.com/office/drawing/2014/main" xmlns="" id="{00000000-0008-0000-0000-000003080000}"/>
            </a:ext>
          </a:extLst>
        </xdr:cNvPr>
        <xdr:cNvSpPr txBox="1">
          <a:spLocks noChangeArrowheads="1"/>
        </xdr:cNvSpPr>
      </xdr:nvSpPr>
      <xdr:spPr bwMode="auto">
        <a:xfrm>
          <a:off x="7067550" y="342900"/>
          <a:ext cx="6667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85725</xdr:colOff>
      <xdr:row>2</xdr:row>
      <xdr:rowOff>95250</xdr:rowOff>
    </xdr:to>
    <xdr:sp macro="" textlink="">
      <xdr:nvSpPr>
        <xdr:cNvPr id="2052" name="Text Box 4">
          <a:extLst>
            <a:ext uri="{FF2B5EF4-FFF2-40B4-BE49-F238E27FC236}">
              <a16:creationId xmlns:a16="http://schemas.microsoft.com/office/drawing/2014/main" xmlns="" id="{00000000-0008-0000-0000-000004080000}"/>
            </a:ext>
          </a:extLst>
        </xdr:cNvPr>
        <xdr:cNvSpPr txBox="1">
          <a:spLocks noChangeArrowheads="1"/>
        </xdr:cNvSpPr>
      </xdr:nvSpPr>
      <xdr:spPr bwMode="auto">
        <a:xfrm>
          <a:off x="7067550" y="342900"/>
          <a:ext cx="85725" cy="95250"/>
        </a:xfrm>
        <a:prstGeom prst="rect">
          <a:avLst/>
        </a:prstGeom>
        <a:noFill/>
        <a:ln w="9525">
          <a:noFill/>
          <a:miter lim="800000"/>
          <a:headEnd/>
          <a:tailEnd/>
        </a:ln>
      </xdr:spPr>
    </xdr:sp>
    <xdr:clientData/>
  </xdr:twoCellAnchor>
  <xdr:twoCellAnchor editAs="oneCell">
    <xdr:from>
      <xdr:col>7</xdr:col>
      <xdr:colOff>523875</xdr:colOff>
      <xdr:row>2</xdr:row>
      <xdr:rowOff>0</xdr:rowOff>
    </xdr:from>
    <xdr:to>
      <xdr:col>7</xdr:col>
      <xdr:colOff>533400</xdr:colOff>
      <xdr:row>2</xdr:row>
      <xdr:rowOff>95250</xdr:rowOff>
    </xdr:to>
    <xdr:sp macro="" textlink="">
      <xdr:nvSpPr>
        <xdr:cNvPr id="2053" name="Text Box 35">
          <a:extLst>
            <a:ext uri="{FF2B5EF4-FFF2-40B4-BE49-F238E27FC236}">
              <a16:creationId xmlns:a16="http://schemas.microsoft.com/office/drawing/2014/main" xmlns="" id="{00000000-0008-0000-0000-000005080000}"/>
            </a:ext>
          </a:extLst>
        </xdr:cNvPr>
        <xdr:cNvSpPr txBox="1">
          <a:spLocks noChangeArrowheads="1"/>
        </xdr:cNvSpPr>
      </xdr:nvSpPr>
      <xdr:spPr bwMode="auto">
        <a:xfrm>
          <a:off x="7591425" y="342900"/>
          <a:ext cx="95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66675</xdr:colOff>
      <xdr:row>2</xdr:row>
      <xdr:rowOff>95250</xdr:rowOff>
    </xdr:to>
    <xdr:sp macro="" textlink="">
      <xdr:nvSpPr>
        <xdr:cNvPr id="2054" name="Text Box 1">
          <a:extLst>
            <a:ext uri="{FF2B5EF4-FFF2-40B4-BE49-F238E27FC236}">
              <a16:creationId xmlns:a16="http://schemas.microsoft.com/office/drawing/2014/main" xmlns="" id="{00000000-0008-0000-0000-000006080000}"/>
            </a:ext>
          </a:extLst>
        </xdr:cNvPr>
        <xdr:cNvSpPr txBox="1">
          <a:spLocks noChangeArrowheads="1"/>
        </xdr:cNvSpPr>
      </xdr:nvSpPr>
      <xdr:spPr bwMode="auto">
        <a:xfrm>
          <a:off x="7067550" y="342900"/>
          <a:ext cx="66675" cy="95250"/>
        </a:xfrm>
        <a:prstGeom prst="rect">
          <a:avLst/>
        </a:prstGeom>
        <a:noFill/>
        <a:ln w="9525">
          <a:noFill/>
          <a:miter lim="800000"/>
          <a:headEnd/>
          <a:tailEnd/>
        </a:ln>
      </xdr:spPr>
    </xdr:sp>
    <xdr:clientData/>
  </xdr:twoCellAnchor>
  <xdr:twoCellAnchor editAs="oneCell">
    <xdr:from>
      <xdr:col>7</xdr:col>
      <xdr:colOff>523875</xdr:colOff>
      <xdr:row>2</xdr:row>
      <xdr:rowOff>0</xdr:rowOff>
    </xdr:from>
    <xdr:to>
      <xdr:col>7</xdr:col>
      <xdr:colOff>533400</xdr:colOff>
      <xdr:row>2</xdr:row>
      <xdr:rowOff>95250</xdr:rowOff>
    </xdr:to>
    <xdr:sp macro="" textlink="">
      <xdr:nvSpPr>
        <xdr:cNvPr id="2055" name="Text Box 1">
          <a:extLst>
            <a:ext uri="{FF2B5EF4-FFF2-40B4-BE49-F238E27FC236}">
              <a16:creationId xmlns:a16="http://schemas.microsoft.com/office/drawing/2014/main" xmlns="" id="{00000000-0008-0000-0000-000007080000}"/>
            </a:ext>
          </a:extLst>
        </xdr:cNvPr>
        <xdr:cNvSpPr txBox="1">
          <a:spLocks noChangeArrowheads="1"/>
        </xdr:cNvSpPr>
      </xdr:nvSpPr>
      <xdr:spPr bwMode="auto">
        <a:xfrm>
          <a:off x="7591425" y="342900"/>
          <a:ext cx="95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85725</xdr:colOff>
      <xdr:row>2</xdr:row>
      <xdr:rowOff>95250</xdr:rowOff>
    </xdr:to>
    <xdr:sp macro="" textlink="">
      <xdr:nvSpPr>
        <xdr:cNvPr id="2056" name="Text Box 4">
          <a:extLst>
            <a:ext uri="{FF2B5EF4-FFF2-40B4-BE49-F238E27FC236}">
              <a16:creationId xmlns:a16="http://schemas.microsoft.com/office/drawing/2014/main" xmlns="" id="{00000000-0008-0000-0000-000008080000}"/>
            </a:ext>
          </a:extLst>
        </xdr:cNvPr>
        <xdr:cNvSpPr txBox="1">
          <a:spLocks noChangeArrowheads="1"/>
        </xdr:cNvSpPr>
      </xdr:nvSpPr>
      <xdr:spPr bwMode="auto">
        <a:xfrm>
          <a:off x="7067550" y="342900"/>
          <a:ext cx="857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66675</xdr:colOff>
      <xdr:row>2</xdr:row>
      <xdr:rowOff>95250</xdr:rowOff>
    </xdr:to>
    <xdr:sp macro="" textlink="">
      <xdr:nvSpPr>
        <xdr:cNvPr id="2057" name="Text Box 1">
          <a:extLst>
            <a:ext uri="{FF2B5EF4-FFF2-40B4-BE49-F238E27FC236}">
              <a16:creationId xmlns:a16="http://schemas.microsoft.com/office/drawing/2014/main" xmlns="" id="{00000000-0008-0000-0000-000009080000}"/>
            </a:ext>
          </a:extLst>
        </xdr:cNvPr>
        <xdr:cNvSpPr txBox="1">
          <a:spLocks noChangeArrowheads="1"/>
        </xdr:cNvSpPr>
      </xdr:nvSpPr>
      <xdr:spPr bwMode="auto">
        <a:xfrm>
          <a:off x="7067550" y="342900"/>
          <a:ext cx="6667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85725</xdr:colOff>
      <xdr:row>2</xdr:row>
      <xdr:rowOff>95250</xdr:rowOff>
    </xdr:to>
    <xdr:sp macro="" textlink="">
      <xdr:nvSpPr>
        <xdr:cNvPr id="2058" name="Text Box 4">
          <a:extLst>
            <a:ext uri="{FF2B5EF4-FFF2-40B4-BE49-F238E27FC236}">
              <a16:creationId xmlns:a16="http://schemas.microsoft.com/office/drawing/2014/main" xmlns="" id="{00000000-0008-0000-0000-00000A080000}"/>
            </a:ext>
          </a:extLst>
        </xdr:cNvPr>
        <xdr:cNvSpPr txBox="1">
          <a:spLocks noChangeArrowheads="1"/>
        </xdr:cNvSpPr>
      </xdr:nvSpPr>
      <xdr:spPr bwMode="auto">
        <a:xfrm>
          <a:off x="7067550" y="342900"/>
          <a:ext cx="85725" cy="95250"/>
        </a:xfrm>
        <a:prstGeom prst="rect">
          <a:avLst/>
        </a:prstGeom>
        <a:noFill/>
        <a:ln w="9525">
          <a:noFill/>
          <a:miter lim="800000"/>
          <a:headEnd/>
          <a:tailEnd/>
        </a:ln>
      </xdr:spPr>
    </xdr:sp>
    <xdr:clientData/>
  </xdr:twoCellAnchor>
  <xdr:twoCellAnchor editAs="oneCell">
    <xdr:from>
      <xdr:col>7</xdr:col>
      <xdr:colOff>523875</xdr:colOff>
      <xdr:row>2</xdr:row>
      <xdr:rowOff>0</xdr:rowOff>
    </xdr:from>
    <xdr:to>
      <xdr:col>7</xdr:col>
      <xdr:colOff>533400</xdr:colOff>
      <xdr:row>2</xdr:row>
      <xdr:rowOff>95250</xdr:rowOff>
    </xdr:to>
    <xdr:sp macro="" textlink="">
      <xdr:nvSpPr>
        <xdr:cNvPr id="2059" name="Text Box 35">
          <a:extLst>
            <a:ext uri="{FF2B5EF4-FFF2-40B4-BE49-F238E27FC236}">
              <a16:creationId xmlns:a16="http://schemas.microsoft.com/office/drawing/2014/main" xmlns="" id="{00000000-0008-0000-0000-00000B080000}"/>
            </a:ext>
          </a:extLst>
        </xdr:cNvPr>
        <xdr:cNvSpPr txBox="1">
          <a:spLocks noChangeArrowheads="1"/>
        </xdr:cNvSpPr>
      </xdr:nvSpPr>
      <xdr:spPr bwMode="auto">
        <a:xfrm>
          <a:off x="7591425" y="342900"/>
          <a:ext cx="95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66675</xdr:colOff>
      <xdr:row>2</xdr:row>
      <xdr:rowOff>95250</xdr:rowOff>
    </xdr:to>
    <xdr:sp macro="" textlink="">
      <xdr:nvSpPr>
        <xdr:cNvPr id="2060" name="Text Box 1">
          <a:extLst>
            <a:ext uri="{FF2B5EF4-FFF2-40B4-BE49-F238E27FC236}">
              <a16:creationId xmlns:a16="http://schemas.microsoft.com/office/drawing/2014/main" xmlns="" id="{00000000-0008-0000-0000-00000C080000}"/>
            </a:ext>
          </a:extLst>
        </xdr:cNvPr>
        <xdr:cNvSpPr txBox="1">
          <a:spLocks noChangeArrowheads="1"/>
        </xdr:cNvSpPr>
      </xdr:nvSpPr>
      <xdr:spPr bwMode="auto">
        <a:xfrm>
          <a:off x="7067550" y="342900"/>
          <a:ext cx="66675" cy="95250"/>
        </a:xfrm>
        <a:prstGeom prst="rect">
          <a:avLst/>
        </a:prstGeom>
        <a:noFill/>
        <a:ln w="9525">
          <a:noFill/>
          <a:miter lim="800000"/>
          <a:headEnd/>
          <a:tailEnd/>
        </a:ln>
      </xdr:spPr>
    </xdr:sp>
    <xdr:clientData/>
  </xdr:twoCellAnchor>
  <xdr:twoCellAnchor editAs="oneCell">
    <xdr:from>
      <xdr:col>7</xdr:col>
      <xdr:colOff>523875</xdr:colOff>
      <xdr:row>2</xdr:row>
      <xdr:rowOff>0</xdr:rowOff>
    </xdr:from>
    <xdr:to>
      <xdr:col>7</xdr:col>
      <xdr:colOff>533400</xdr:colOff>
      <xdr:row>2</xdr:row>
      <xdr:rowOff>95250</xdr:rowOff>
    </xdr:to>
    <xdr:sp macro="" textlink="">
      <xdr:nvSpPr>
        <xdr:cNvPr id="2061" name="Text Box 1">
          <a:extLst>
            <a:ext uri="{FF2B5EF4-FFF2-40B4-BE49-F238E27FC236}">
              <a16:creationId xmlns:a16="http://schemas.microsoft.com/office/drawing/2014/main" xmlns="" id="{00000000-0008-0000-0000-00000D080000}"/>
            </a:ext>
          </a:extLst>
        </xdr:cNvPr>
        <xdr:cNvSpPr txBox="1">
          <a:spLocks noChangeArrowheads="1"/>
        </xdr:cNvSpPr>
      </xdr:nvSpPr>
      <xdr:spPr bwMode="auto">
        <a:xfrm>
          <a:off x="7591425" y="342900"/>
          <a:ext cx="95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85725</xdr:colOff>
      <xdr:row>2</xdr:row>
      <xdr:rowOff>9525</xdr:rowOff>
    </xdr:to>
    <xdr:sp macro="" textlink="">
      <xdr:nvSpPr>
        <xdr:cNvPr id="2062" name="Text Box 4">
          <a:extLst>
            <a:ext uri="{FF2B5EF4-FFF2-40B4-BE49-F238E27FC236}">
              <a16:creationId xmlns:a16="http://schemas.microsoft.com/office/drawing/2014/main" xmlns="" id="{00000000-0008-0000-0000-00000E080000}"/>
            </a:ext>
          </a:extLst>
        </xdr:cNvPr>
        <xdr:cNvSpPr txBox="1">
          <a:spLocks noChangeArrowheads="1"/>
        </xdr:cNvSpPr>
      </xdr:nvSpPr>
      <xdr:spPr bwMode="auto">
        <a:xfrm>
          <a:off x="7067550" y="342900"/>
          <a:ext cx="85725" cy="952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66675</xdr:colOff>
      <xdr:row>2</xdr:row>
      <xdr:rowOff>95250</xdr:rowOff>
    </xdr:to>
    <xdr:sp macro="" textlink="">
      <xdr:nvSpPr>
        <xdr:cNvPr id="2063" name="Text Box 1">
          <a:extLst>
            <a:ext uri="{FF2B5EF4-FFF2-40B4-BE49-F238E27FC236}">
              <a16:creationId xmlns:a16="http://schemas.microsoft.com/office/drawing/2014/main" xmlns="" id="{00000000-0008-0000-0000-00000F080000}"/>
            </a:ext>
          </a:extLst>
        </xdr:cNvPr>
        <xdr:cNvSpPr txBox="1">
          <a:spLocks noChangeArrowheads="1"/>
        </xdr:cNvSpPr>
      </xdr:nvSpPr>
      <xdr:spPr bwMode="auto">
        <a:xfrm>
          <a:off x="7067550" y="342900"/>
          <a:ext cx="6667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85725</xdr:colOff>
      <xdr:row>2</xdr:row>
      <xdr:rowOff>9525</xdr:rowOff>
    </xdr:to>
    <xdr:sp macro="" textlink="">
      <xdr:nvSpPr>
        <xdr:cNvPr id="2064" name="Text Box 4">
          <a:extLst>
            <a:ext uri="{FF2B5EF4-FFF2-40B4-BE49-F238E27FC236}">
              <a16:creationId xmlns:a16="http://schemas.microsoft.com/office/drawing/2014/main" xmlns="" id="{00000000-0008-0000-0000-000010080000}"/>
            </a:ext>
          </a:extLst>
        </xdr:cNvPr>
        <xdr:cNvSpPr txBox="1">
          <a:spLocks noChangeArrowheads="1"/>
        </xdr:cNvSpPr>
      </xdr:nvSpPr>
      <xdr:spPr bwMode="auto">
        <a:xfrm>
          <a:off x="7067550" y="342900"/>
          <a:ext cx="85725" cy="9525"/>
        </a:xfrm>
        <a:prstGeom prst="rect">
          <a:avLst/>
        </a:prstGeom>
        <a:noFill/>
        <a:ln w="9525">
          <a:noFill/>
          <a:miter lim="800000"/>
          <a:headEnd/>
          <a:tailEnd/>
        </a:ln>
      </xdr:spPr>
    </xdr:sp>
    <xdr:clientData/>
  </xdr:twoCellAnchor>
  <xdr:twoCellAnchor editAs="oneCell">
    <xdr:from>
      <xdr:col>7</xdr:col>
      <xdr:colOff>523875</xdr:colOff>
      <xdr:row>2</xdr:row>
      <xdr:rowOff>0</xdr:rowOff>
    </xdr:from>
    <xdr:to>
      <xdr:col>7</xdr:col>
      <xdr:colOff>533400</xdr:colOff>
      <xdr:row>2</xdr:row>
      <xdr:rowOff>95250</xdr:rowOff>
    </xdr:to>
    <xdr:sp macro="" textlink="">
      <xdr:nvSpPr>
        <xdr:cNvPr id="2065" name="Text Box 35">
          <a:extLst>
            <a:ext uri="{FF2B5EF4-FFF2-40B4-BE49-F238E27FC236}">
              <a16:creationId xmlns:a16="http://schemas.microsoft.com/office/drawing/2014/main" xmlns="" id="{00000000-0008-0000-0000-000011080000}"/>
            </a:ext>
          </a:extLst>
        </xdr:cNvPr>
        <xdr:cNvSpPr txBox="1">
          <a:spLocks noChangeArrowheads="1"/>
        </xdr:cNvSpPr>
      </xdr:nvSpPr>
      <xdr:spPr bwMode="auto">
        <a:xfrm>
          <a:off x="7591425" y="342900"/>
          <a:ext cx="95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66675</xdr:colOff>
      <xdr:row>2</xdr:row>
      <xdr:rowOff>9525</xdr:rowOff>
    </xdr:to>
    <xdr:sp macro="" textlink="">
      <xdr:nvSpPr>
        <xdr:cNvPr id="2066" name="Text Box 1">
          <a:extLst>
            <a:ext uri="{FF2B5EF4-FFF2-40B4-BE49-F238E27FC236}">
              <a16:creationId xmlns:a16="http://schemas.microsoft.com/office/drawing/2014/main" xmlns="" id="{00000000-0008-0000-0000-000012080000}"/>
            </a:ext>
          </a:extLst>
        </xdr:cNvPr>
        <xdr:cNvSpPr txBox="1">
          <a:spLocks noChangeArrowheads="1"/>
        </xdr:cNvSpPr>
      </xdr:nvSpPr>
      <xdr:spPr bwMode="auto">
        <a:xfrm>
          <a:off x="7067550" y="342900"/>
          <a:ext cx="66675" cy="952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85725</xdr:colOff>
      <xdr:row>2</xdr:row>
      <xdr:rowOff>28575</xdr:rowOff>
    </xdr:to>
    <xdr:sp macro="" textlink="">
      <xdr:nvSpPr>
        <xdr:cNvPr id="2067" name="Text Box 4">
          <a:extLst>
            <a:ext uri="{FF2B5EF4-FFF2-40B4-BE49-F238E27FC236}">
              <a16:creationId xmlns:a16="http://schemas.microsoft.com/office/drawing/2014/main" xmlns="" id="{00000000-0008-0000-0000-000013080000}"/>
            </a:ext>
          </a:extLst>
        </xdr:cNvPr>
        <xdr:cNvSpPr txBox="1">
          <a:spLocks noChangeArrowheads="1"/>
        </xdr:cNvSpPr>
      </xdr:nvSpPr>
      <xdr:spPr bwMode="auto">
        <a:xfrm>
          <a:off x="7067550" y="342900"/>
          <a:ext cx="85725" cy="2857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85725</xdr:colOff>
      <xdr:row>2</xdr:row>
      <xdr:rowOff>28575</xdr:rowOff>
    </xdr:to>
    <xdr:sp macro="" textlink="">
      <xdr:nvSpPr>
        <xdr:cNvPr id="2068" name="Text Box 4">
          <a:extLst>
            <a:ext uri="{FF2B5EF4-FFF2-40B4-BE49-F238E27FC236}">
              <a16:creationId xmlns:a16="http://schemas.microsoft.com/office/drawing/2014/main" xmlns="" id="{00000000-0008-0000-0000-000014080000}"/>
            </a:ext>
          </a:extLst>
        </xdr:cNvPr>
        <xdr:cNvSpPr txBox="1">
          <a:spLocks noChangeArrowheads="1"/>
        </xdr:cNvSpPr>
      </xdr:nvSpPr>
      <xdr:spPr bwMode="auto">
        <a:xfrm>
          <a:off x="7067550" y="342900"/>
          <a:ext cx="85725" cy="2857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66675</xdr:colOff>
      <xdr:row>2</xdr:row>
      <xdr:rowOff>28575</xdr:rowOff>
    </xdr:to>
    <xdr:sp macro="" textlink="">
      <xdr:nvSpPr>
        <xdr:cNvPr id="2069" name="Text Box 1">
          <a:extLst>
            <a:ext uri="{FF2B5EF4-FFF2-40B4-BE49-F238E27FC236}">
              <a16:creationId xmlns:a16="http://schemas.microsoft.com/office/drawing/2014/main" xmlns="" id="{00000000-0008-0000-0000-000015080000}"/>
            </a:ext>
          </a:extLst>
        </xdr:cNvPr>
        <xdr:cNvSpPr txBox="1">
          <a:spLocks noChangeArrowheads="1"/>
        </xdr:cNvSpPr>
      </xdr:nvSpPr>
      <xdr:spPr bwMode="auto">
        <a:xfrm>
          <a:off x="7067550" y="342900"/>
          <a:ext cx="66675" cy="2857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66675</xdr:colOff>
      <xdr:row>2</xdr:row>
      <xdr:rowOff>28575</xdr:rowOff>
    </xdr:to>
    <xdr:sp macro="" textlink="">
      <xdr:nvSpPr>
        <xdr:cNvPr id="2070" name="Text Box 1">
          <a:extLst>
            <a:ext uri="{FF2B5EF4-FFF2-40B4-BE49-F238E27FC236}">
              <a16:creationId xmlns:a16="http://schemas.microsoft.com/office/drawing/2014/main" xmlns="" id="{00000000-0008-0000-0000-000016080000}"/>
            </a:ext>
          </a:extLst>
        </xdr:cNvPr>
        <xdr:cNvSpPr txBox="1">
          <a:spLocks noChangeArrowheads="1"/>
        </xdr:cNvSpPr>
      </xdr:nvSpPr>
      <xdr:spPr bwMode="auto">
        <a:xfrm>
          <a:off x="7067550" y="342900"/>
          <a:ext cx="66675" cy="28575"/>
        </a:xfrm>
        <a:prstGeom prst="rect">
          <a:avLst/>
        </a:prstGeom>
        <a:noFill/>
        <a:ln w="9525">
          <a:noFill/>
          <a:miter lim="800000"/>
          <a:headEnd/>
          <a:tailEnd/>
        </a:ln>
      </xdr:spPr>
    </xdr:sp>
    <xdr:clientData/>
  </xdr:twoCellAnchor>
  <xdr:twoCellAnchor editAs="oneCell">
    <xdr:from>
      <xdr:col>7</xdr:col>
      <xdr:colOff>523875</xdr:colOff>
      <xdr:row>2</xdr:row>
      <xdr:rowOff>0</xdr:rowOff>
    </xdr:from>
    <xdr:to>
      <xdr:col>7</xdr:col>
      <xdr:colOff>533400</xdr:colOff>
      <xdr:row>2</xdr:row>
      <xdr:rowOff>95250</xdr:rowOff>
    </xdr:to>
    <xdr:sp macro="" textlink="">
      <xdr:nvSpPr>
        <xdr:cNvPr id="2071" name="Text Box 1">
          <a:extLst>
            <a:ext uri="{FF2B5EF4-FFF2-40B4-BE49-F238E27FC236}">
              <a16:creationId xmlns:a16="http://schemas.microsoft.com/office/drawing/2014/main" xmlns="" id="{00000000-0008-0000-0000-000017080000}"/>
            </a:ext>
          </a:extLst>
        </xdr:cNvPr>
        <xdr:cNvSpPr txBox="1">
          <a:spLocks noChangeArrowheads="1"/>
        </xdr:cNvSpPr>
      </xdr:nvSpPr>
      <xdr:spPr bwMode="auto">
        <a:xfrm>
          <a:off x="7591425" y="342900"/>
          <a:ext cx="95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85725</xdr:colOff>
      <xdr:row>2</xdr:row>
      <xdr:rowOff>9525</xdr:rowOff>
    </xdr:to>
    <xdr:sp macro="" textlink="">
      <xdr:nvSpPr>
        <xdr:cNvPr id="2072" name="Text Box 4">
          <a:extLst>
            <a:ext uri="{FF2B5EF4-FFF2-40B4-BE49-F238E27FC236}">
              <a16:creationId xmlns:a16="http://schemas.microsoft.com/office/drawing/2014/main" xmlns="" id="{00000000-0008-0000-0000-000018080000}"/>
            </a:ext>
          </a:extLst>
        </xdr:cNvPr>
        <xdr:cNvSpPr txBox="1">
          <a:spLocks noChangeArrowheads="1"/>
        </xdr:cNvSpPr>
      </xdr:nvSpPr>
      <xdr:spPr bwMode="auto">
        <a:xfrm>
          <a:off x="7067550" y="342900"/>
          <a:ext cx="85725" cy="952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66675</xdr:colOff>
      <xdr:row>2</xdr:row>
      <xdr:rowOff>95250</xdr:rowOff>
    </xdr:to>
    <xdr:sp macro="" textlink="">
      <xdr:nvSpPr>
        <xdr:cNvPr id="2073" name="Text Box 1">
          <a:extLst>
            <a:ext uri="{FF2B5EF4-FFF2-40B4-BE49-F238E27FC236}">
              <a16:creationId xmlns:a16="http://schemas.microsoft.com/office/drawing/2014/main" xmlns="" id="{00000000-0008-0000-0000-000019080000}"/>
            </a:ext>
          </a:extLst>
        </xdr:cNvPr>
        <xdr:cNvSpPr txBox="1">
          <a:spLocks noChangeArrowheads="1"/>
        </xdr:cNvSpPr>
      </xdr:nvSpPr>
      <xdr:spPr bwMode="auto">
        <a:xfrm>
          <a:off x="7067550" y="342900"/>
          <a:ext cx="6667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85725</xdr:colOff>
      <xdr:row>2</xdr:row>
      <xdr:rowOff>9525</xdr:rowOff>
    </xdr:to>
    <xdr:sp macro="" textlink="">
      <xdr:nvSpPr>
        <xdr:cNvPr id="2074" name="Text Box 4">
          <a:extLst>
            <a:ext uri="{FF2B5EF4-FFF2-40B4-BE49-F238E27FC236}">
              <a16:creationId xmlns:a16="http://schemas.microsoft.com/office/drawing/2014/main" xmlns="" id="{00000000-0008-0000-0000-00001A080000}"/>
            </a:ext>
          </a:extLst>
        </xdr:cNvPr>
        <xdr:cNvSpPr txBox="1">
          <a:spLocks noChangeArrowheads="1"/>
        </xdr:cNvSpPr>
      </xdr:nvSpPr>
      <xdr:spPr bwMode="auto">
        <a:xfrm>
          <a:off x="7067550" y="342900"/>
          <a:ext cx="85725" cy="9525"/>
        </a:xfrm>
        <a:prstGeom prst="rect">
          <a:avLst/>
        </a:prstGeom>
        <a:noFill/>
        <a:ln w="9525">
          <a:noFill/>
          <a:miter lim="800000"/>
          <a:headEnd/>
          <a:tailEnd/>
        </a:ln>
      </xdr:spPr>
    </xdr:sp>
    <xdr:clientData/>
  </xdr:twoCellAnchor>
  <xdr:twoCellAnchor editAs="oneCell">
    <xdr:from>
      <xdr:col>7</xdr:col>
      <xdr:colOff>523875</xdr:colOff>
      <xdr:row>2</xdr:row>
      <xdr:rowOff>0</xdr:rowOff>
    </xdr:from>
    <xdr:to>
      <xdr:col>7</xdr:col>
      <xdr:colOff>533400</xdr:colOff>
      <xdr:row>2</xdr:row>
      <xdr:rowOff>95250</xdr:rowOff>
    </xdr:to>
    <xdr:sp macro="" textlink="">
      <xdr:nvSpPr>
        <xdr:cNvPr id="2075" name="Text Box 35">
          <a:extLst>
            <a:ext uri="{FF2B5EF4-FFF2-40B4-BE49-F238E27FC236}">
              <a16:creationId xmlns:a16="http://schemas.microsoft.com/office/drawing/2014/main" xmlns="" id="{00000000-0008-0000-0000-00001B080000}"/>
            </a:ext>
          </a:extLst>
        </xdr:cNvPr>
        <xdr:cNvSpPr txBox="1">
          <a:spLocks noChangeArrowheads="1"/>
        </xdr:cNvSpPr>
      </xdr:nvSpPr>
      <xdr:spPr bwMode="auto">
        <a:xfrm>
          <a:off x="7591425" y="342900"/>
          <a:ext cx="9525" cy="952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6</xdr:col>
      <xdr:colOff>85725</xdr:colOff>
      <xdr:row>2</xdr:row>
      <xdr:rowOff>95250</xdr:rowOff>
    </xdr:to>
    <xdr:sp macro="" textlink="">
      <xdr:nvSpPr>
        <xdr:cNvPr id="3073" name="Text Box 1">
          <a:extLst>
            <a:ext uri="{FF2B5EF4-FFF2-40B4-BE49-F238E27FC236}">
              <a16:creationId xmlns:a16="http://schemas.microsoft.com/office/drawing/2014/main" xmlns="" id="{00000000-0008-0000-0200-0000010C0000}"/>
            </a:ext>
          </a:extLst>
        </xdr:cNvPr>
        <xdr:cNvSpPr txBox="1">
          <a:spLocks noChangeArrowheads="1"/>
        </xdr:cNvSpPr>
      </xdr:nvSpPr>
      <xdr:spPr bwMode="auto">
        <a:xfrm>
          <a:off x="9248775" y="571500"/>
          <a:ext cx="8572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95250</xdr:rowOff>
    </xdr:to>
    <xdr:sp macro="" textlink="">
      <xdr:nvSpPr>
        <xdr:cNvPr id="3074" name="Text Box 4">
          <a:extLst>
            <a:ext uri="{FF2B5EF4-FFF2-40B4-BE49-F238E27FC236}">
              <a16:creationId xmlns:a16="http://schemas.microsoft.com/office/drawing/2014/main" xmlns="" id="{00000000-0008-0000-0200-0000020C0000}"/>
            </a:ext>
          </a:extLst>
        </xdr:cNvPr>
        <xdr:cNvSpPr txBox="1">
          <a:spLocks noChangeArrowheads="1"/>
        </xdr:cNvSpPr>
      </xdr:nvSpPr>
      <xdr:spPr bwMode="auto">
        <a:xfrm>
          <a:off x="9248775" y="571500"/>
          <a:ext cx="8572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95250</xdr:rowOff>
    </xdr:to>
    <xdr:sp macro="" textlink="">
      <xdr:nvSpPr>
        <xdr:cNvPr id="3075" name="Text Box 1">
          <a:extLst>
            <a:ext uri="{FF2B5EF4-FFF2-40B4-BE49-F238E27FC236}">
              <a16:creationId xmlns:a16="http://schemas.microsoft.com/office/drawing/2014/main" xmlns="" id="{00000000-0008-0000-0200-0000030C0000}"/>
            </a:ext>
          </a:extLst>
        </xdr:cNvPr>
        <xdr:cNvSpPr txBox="1">
          <a:spLocks noChangeArrowheads="1"/>
        </xdr:cNvSpPr>
      </xdr:nvSpPr>
      <xdr:spPr bwMode="auto">
        <a:xfrm>
          <a:off x="9248775" y="571500"/>
          <a:ext cx="6667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95250</xdr:rowOff>
    </xdr:to>
    <xdr:sp macro="" textlink="">
      <xdr:nvSpPr>
        <xdr:cNvPr id="3076" name="Text Box 4">
          <a:extLst>
            <a:ext uri="{FF2B5EF4-FFF2-40B4-BE49-F238E27FC236}">
              <a16:creationId xmlns:a16="http://schemas.microsoft.com/office/drawing/2014/main" xmlns="" id="{00000000-0008-0000-0200-0000040C0000}"/>
            </a:ext>
          </a:extLst>
        </xdr:cNvPr>
        <xdr:cNvSpPr txBox="1">
          <a:spLocks noChangeArrowheads="1"/>
        </xdr:cNvSpPr>
      </xdr:nvSpPr>
      <xdr:spPr bwMode="auto">
        <a:xfrm>
          <a:off x="9248775" y="571500"/>
          <a:ext cx="8572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95250</xdr:rowOff>
    </xdr:to>
    <xdr:sp macro="" textlink="">
      <xdr:nvSpPr>
        <xdr:cNvPr id="3077" name="Text Box 35">
          <a:extLst>
            <a:ext uri="{FF2B5EF4-FFF2-40B4-BE49-F238E27FC236}">
              <a16:creationId xmlns:a16="http://schemas.microsoft.com/office/drawing/2014/main" xmlns="" id="{00000000-0008-0000-0200-0000050C0000}"/>
            </a:ext>
          </a:extLst>
        </xdr:cNvPr>
        <xdr:cNvSpPr txBox="1">
          <a:spLocks noChangeArrowheads="1"/>
        </xdr:cNvSpPr>
      </xdr:nvSpPr>
      <xdr:spPr bwMode="auto">
        <a:xfrm>
          <a:off x="9248775" y="571500"/>
          <a:ext cx="8572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95250</xdr:rowOff>
    </xdr:to>
    <xdr:sp macro="" textlink="">
      <xdr:nvSpPr>
        <xdr:cNvPr id="3078" name="Text Box 1">
          <a:extLst>
            <a:ext uri="{FF2B5EF4-FFF2-40B4-BE49-F238E27FC236}">
              <a16:creationId xmlns:a16="http://schemas.microsoft.com/office/drawing/2014/main" xmlns="" id="{00000000-0008-0000-0200-0000060C0000}"/>
            </a:ext>
          </a:extLst>
        </xdr:cNvPr>
        <xdr:cNvSpPr txBox="1">
          <a:spLocks noChangeArrowheads="1"/>
        </xdr:cNvSpPr>
      </xdr:nvSpPr>
      <xdr:spPr bwMode="auto">
        <a:xfrm>
          <a:off x="9248775" y="571500"/>
          <a:ext cx="6667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95250</xdr:rowOff>
    </xdr:to>
    <xdr:sp macro="" textlink="">
      <xdr:nvSpPr>
        <xdr:cNvPr id="3079" name="Text Box 1">
          <a:extLst>
            <a:ext uri="{FF2B5EF4-FFF2-40B4-BE49-F238E27FC236}">
              <a16:creationId xmlns:a16="http://schemas.microsoft.com/office/drawing/2014/main" xmlns="" id="{00000000-0008-0000-0200-0000070C0000}"/>
            </a:ext>
          </a:extLst>
        </xdr:cNvPr>
        <xdr:cNvSpPr txBox="1">
          <a:spLocks noChangeArrowheads="1"/>
        </xdr:cNvSpPr>
      </xdr:nvSpPr>
      <xdr:spPr bwMode="auto">
        <a:xfrm>
          <a:off x="9248775" y="571500"/>
          <a:ext cx="8572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95250</xdr:rowOff>
    </xdr:to>
    <xdr:sp macro="" textlink="">
      <xdr:nvSpPr>
        <xdr:cNvPr id="3080" name="Text Box 4">
          <a:extLst>
            <a:ext uri="{FF2B5EF4-FFF2-40B4-BE49-F238E27FC236}">
              <a16:creationId xmlns:a16="http://schemas.microsoft.com/office/drawing/2014/main" xmlns="" id="{00000000-0008-0000-0200-0000080C0000}"/>
            </a:ext>
          </a:extLst>
        </xdr:cNvPr>
        <xdr:cNvSpPr txBox="1">
          <a:spLocks noChangeArrowheads="1"/>
        </xdr:cNvSpPr>
      </xdr:nvSpPr>
      <xdr:spPr bwMode="auto">
        <a:xfrm>
          <a:off x="9248775" y="571500"/>
          <a:ext cx="8572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95250</xdr:rowOff>
    </xdr:to>
    <xdr:sp macro="" textlink="">
      <xdr:nvSpPr>
        <xdr:cNvPr id="3081" name="Text Box 1">
          <a:extLst>
            <a:ext uri="{FF2B5EF4-FFF2-40B4-BE49-F238E27FC236}">
              <a16:creationId xmlns:a16="http://schemas.microsoft.com/office/drawing/2014/main" xmlns="" id="{00000000-0008-0000-0200-0000090C0000}"/>
            </a:ext>
          </a:extLst>
        </xdr:cNvPr>
        <xdr:cNvSpPr txBox="1">
          <a:spLocks noChangeArrowheads="1"/>
        </xdr:cNvSpPr>
      </xdr:nvSpPr>
      <xdr:spPr bwMode="auto">
        <a:xfrm>
          <a:off x="9248775" y="571500"/>
          <a:ext cx="6667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95250</xdr:rowOff>
    </xdr:to>
    <xdr:sp macro="" textlink="">
      <xdr:nvSpPr>
        <xdr:cNvPr id="3082" name="Text Box 4">
          <a:extLst>
            <a:ext uri="{FF2B5EF4-FFF2-40B4-BE49-F238E27FC236}">
              <a16:creationId xmlns:a16="http://schemas.microsoft.com/office/drawing/2014/main" xmlns="" id="{00000000-0008-0000-0200-00000A0C0000}"/>
            </a:ext>
          </a:extLst>
        </xdr:cNvPr>
        <xdr:cNvSpPr txBox="1">
          <a:spLocks noChangeArrowheads="1"/>
        </xdr:cNvSpPr>
      </xdr:nvSpPr>
      <xdr:spPr bwMode="auto">
        <a:xfrm>
          <a:off x="9248775" y="571500"/>
          <a:ext cx="8572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95250</xdr:rowOff>
    </xdr:to>
    <xdr:sp macro="" textlink="">
      <xdr:nvSpPr>
        <xdr:cNvPr id="3083" name="Text Box 35">
          <a:extLst>
            <a:ext uri="{FF2B5EF4-FFF2-40B4-BE49-F238E27FC236}">
              <a16:creationId xmlns:a16="http://schemas.microsoft.com/office/drawing/2014/main" xmlns="" id="{00000000-0008-0000-0200-00000B0C0000}"/>
            </a:ext>
          </a:extLst>
        </xdr:cNvPr>
        <xdr:cNvSpPr txBox="1">
          <a:spLocks noChangeArrowheads="1"/>
        </xdr:cNvSpPr>
      </xdr:nvSpPr>
      <xdr:spPr bwMode="auto">
        <a:xfrm>
          <a:off x="9248775" y="571500"/>
          <a:ext cx="8572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95250</xdr:rowOff>
    </xdr:to>
    <xdr:sp macro="" textlink="">
      <xdr:nvSpPr>
        <xdr:cNvPr id="3084" name="Text Box 1">
          <a:extLst>
            <a:ext uri="{FF2B5EF4-FFF2-40B4-BE49-F238E27FC236}">
              <a16:creationId xmlns:a16="http://schemas.microsoft.com/office/drawing/2014/main" xmlns="" id="{00000000-0008-0000-0200-00000C0C0000}"/>
            </a:ext>
          </a:extLst>
        </xdr:cNvPr>
        <xdr:cNvSpPr txBox="1">
          <a:spLocks noChangeArrowheads="1"/>
        </xdr:cNvSpPr>
      </xdr:nvSpPr>
      <xdr:spPr bwMode="auto">
        <a:xfrm>
          <a:off x="9248775" y="571500"/>
          <a:ext cx="6667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95250</xdr:rowOff>
    </xdr:to>
    <xdr:sp macro="" textlink="">
      <xdr:nvSpPr>
        <xdr:cNvPr id="3085" name="Text Box 1">
          <a:extLst>
            <a:ext uri="{FF2B5EF4-FFF2-40B4-BE49-F238E27FC236}">
              <a16:creationId xmlns:a16="http://schemas.microsoft.com/office/drawing/2014/main" xmlns="" id="{00000000-0008-0000-0200-00000D0C0000}"/>
            </a:ext>
          </a:extLst>
        </xdr:cNvPr>
        <xdr:cNvSpPr txBox="1">
          <a:spLocks noChangeArrowheads="1"/>
        </xdr:cNvSpPr>
      </xdr:nvSpPr>
      <xdr:spPr bwMode="auto">
        <a:xfrm>
          <a:off x="9248775" y="571500"/>
          <a:ext cx="8572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xdr:rowOff>
    </xdr:to>
    <xdr:sp macro="" textlink="">
      <xdr:nvSpPr>
        <xdr:cNvPr id="3086" name="Text Box 4">
          <a:extLst>
            <a:ext uri="{FF2B5EF4-FFF2-40B4-BE49-F238E27FC236}">
              <a16:creationId xmlns:a16="http://schemas.microsoft.com/office/drawing/2014/main" xmlns="" id="{00000000-0008-0000-0200-00000E0C0000}"/>
            </a:ext>
          </a:extLst>
        </xdr:cNvPr>
        <xdr:cNvSpPr txBox="1">
          <a:spLocks noChangeArrowheads="1"/>
        </xdr:cNvSpPr>
      </xdr:nvSpPr>
      <xdr:spPr bwMode="auto">
        <a:xfrm>
          <a:off x="9248775" y="571500"/>
          <a:ext cx="85725" cy="952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95250</xdr:rowOff>
    </xdr:to>
    <xdr:sp macro="" textlink="">
      <xdr:nvSpPr>
        <xdr:cNvPr id="3087" name="Text Box 1">
          <a:extLst>
            <a:ext uri="{FF2B5EF4-FFF2-40B4-BE49-F238E27FC236}">
              <a16:creationId xmlns:a16="http://schemas.microsoft.com/office/drawing/2014/main" xmlns="" id="{00000000-0008-0000-0200-00000F0C0000}"/>
            </a:ext>
          </a:extLst>
        </xdr:cNvPr>
        <xdr:cNvSpPr txBox="1">
          <a:spLocks noChangeArrowheads="1"/>
        </xdr:cNvSpPr>
      </xdr:nvSpPr>
      <xdr:spPr bwMode="auto">
        <a:xfrm>
          <a:off x="9248775" y="571500"/>
          <a:ext cx="6667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xdr:rowOff>
    </xdr:to>
    <xdr:sp macro="" textlink="">
      <xdr:nvSpPr>
        <xdr:cNvPr id="3088" name="Text Box 4">
          <a:extLst>
            <a:ext uri="{FF2B5EF4-FFF2-40B4-BE49-F238E27FC236}">
              <a16:creationId xmlns:a16="http://schemas.microsoft.com/office/drawing/2014/main" xmlns="" id="{00000000-0008-0000-0200-0000100C0000}"/>
            </a:ext>
          </a:extLst>
        </xdr:cNvPr>
        <xdr:cNvSpPr txBox="1">
          <a:spLocks noChangeArrowheads="1"/>
        </xdr:cNvSpPr>
      </xdr:nvSpPr>
      <xdr:spPr bwMode="auto">
        <a:xfrm>
          <a:off x="9248775" y="571500"/>
          <a:ext cx="85725" cy="952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95250</xdr:rowOff>
    </xdr:to>
    <xdr:sp macro="" textlink="">
      <xdr:nvSpPr>
        <xdr:cNvPr id="3089" name="Text Box 35">
          <a:extLst>
            <a:ext uri="{FF2B5EF4-FFF2-40B4-BE49-F238E27FC236}">
              <a16:creationId xmlns:a16="http://schemas.microsoft.com/office/drawing/2014/main" xmlns="" id="{00000000-0008-0000-0200-0000110C0000}"/>
            </a:ext>
          </a:extLst>
        </xdr:cNvPr>
        <xdr:cNvSpPr txBox="1">
          <a:spLocks noChangeArrowheads="1"/>
        </xdr:cNvSpPr>
      </xdr:nvSpPr>
      <xdr:spPr bwMode="auto">
        <a:xfrm>
          <a:off x="9248775" y="571500"/>
          <a:ext cx="8572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9525</xdr:rowOff>
    </xdr:to>
    <xdr:sp macro="" textlink="">
      <xdr:nvSpPr>
        <xdr:cNvPr id="3090" name="Text Box 1">
          <a:extLst>
            <a:ext uri="{FF2B5EF4-FFF2-40B4-BE49-F238E27FC236}">
              <a16:creationId xmlns:a16="http://schemas.microsoft.com/office/drawing/2014/main" xmlns="" id="{00000000-0008-0000-0200-0000120C0000}"/>
            </a:ext>
          </a:extLst>
        </xdr:cNvPr>
        <xdr:cNvSpPr txBox="1">
          <a:spLocks noChangeArrowheads="1"/>
        </xdr:cNvSpPr>
      </xdr:nvSpPr>
      <xdr:spPr bwMode="auto">
        <a:xfrm>
          <a:off x="9248775" y="571500"/>
          <a:ext cx="66675" cy="952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28575</xdr:rowOff>
    </xdr:to>
    <xdr:sp macro="" textlink="">
      <xdr:nvSpPr>
        <xdr:cNvPr id="3091" name="Text Box 4">
          <a:extLst>
            <a:ext uri="{FF2B5EF4-FFF2-40B4-BE49-F238E27FC236}">
              <a16:creationId xmlns:a16="http://schemas.microsoft.com/office/drawing/2014/main" xmlns="" id="{00000000-0008-0000-0200-0000130C0000}"/>
            </a:ext>
          </a:extLst>
        </xdr:cNvPr>
        <xdr:cNvSpPr txBox="1">
          <a:spLocks noChangeArrowheads="1"/>
        </xdr:cNvSpPr>
      </xdr:nvSpPr>
      <xdr:spPr bwMode="auto">
        <a:xfrm>
          <a:off x="9248775" y="571500"/>
          <a:ext cx="85725" cy="2857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28575</xdr:rowOff>
    </xdr:to>
    <xdr:sp macro="" textlink="">
      <xdr:nvSpPr>
        <xdr:cNvPr id="3092" name="Text Box 4">
          <a:extLst>
            <a:ext uri="{FF2B5EF4-FFF2-40B4-BE49-F238E27FC236}">
              <a16:creationId xmlns:a16="http://schemas.microsoft.com/office/drawing/2014/main" xmlns="" id="{00000000-0008-0000-0200-0000140C0000}"/>
            </a:ext>
          </a:extLst>
        </xdr:cNvPr>
        <xdr:cNvSpPr txBox="1">
          <a:spLocks noChangeArrowheads="1"/>
        </xdr:cNvSpPr>
      </xdr:nvSpPr>
      <xdr:spPr bwMode="auto">
        <a:xfrm>
          <a:off x="9248775" y="571500"/>
          <a:ext cx="85725" cy="2857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28575</xdr:rowOff>
    </xdr:to>
    <xdr:sp macro="" textlink="">
      <xdr:nvSpPr>
        <xdr:cNvPr id="3093" name="Text Box 1">
          <a:extLst>
            <a:ext uri="{FF2B5EF4-FFF2-40B4-BE49-F238E27FC236}">
              <a16:creationId xmlns:a16="http://schemas.microsoft.com/office/drawing/2014/main" xmlns="" id="{00000000-0008-0000-0200-0000150C0000}"/>
            </a:ext>
          </a:extLst>
        </xdr:cNvPr>
        <xdr:cNvSpPr txBox="1">
          <a:spLocks noChangeArrowheads="1"/>
        </xdr:cNvSpPr>
      </xdr:nvSpPr>
      <xdr:spPr bwMode="auto">
        <a:xfrm>
          <a:off x="9248775" y="571500"/>
          <a:ext cx="66675" cy="2857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28575</xdr:rowOff>
    </xdr:to>
    <xdr:sp macro="" textlink="">
      <xdr:nvSpPr>
        <xdr:cNvPr id="3094" name="Text Box 1">
          <a:extLst>
            <a:ext uri="{FF2B5EF4-FFF2-40B4-BE49-F238E27FC236}">
              <a16:creationId xmlns:a16="http://schemas.microsoft.com/office/drawing/2014/main" xmlns="" id="{00000000-0008-0000-0200-0000160C0000}"/>
            </a:ext>
          </a:extLst>
        </xdr:cNvPr>
        <xdr:cNvSpPr txBox="1">
          <a:spLocks noChangeArrowheads="1"/>
        </xdr:cNvSpPr>
      </xdr:nvSpPr>
      <xdr:spPr bwMode="auto">
        <a:xfrm>
          <a:off x="9248775" y="571500"/>
          <a:ext cx="66675" cy="2857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95250</xdr:rowOff>
    </xdr:to>
    <xdr:sp macro="" textlink="">
      <xdr:nvSpPr>
        <xdr:cNvPr id="3095" name="Text Box 1">
          <a:extLst>
            <a:ext uri="{FF2B5EF4-FFF2-40B4-BE49-F238E27FC236}">
              <a16:creationId xmlns:a16="http://schemas.microsoft.com/office/drawing/2014/main" xmlns="" id="{00000000-0008-0000-0200-0000170C0000}"/>
            </a:ext>
          </a:extLst>
        </xdr:cNvPr>
        <xdr:cNvSpPr txBox="1">
          <a:spLocks noChangeArrowheads="1"/>
        </xdr:cNvSpPr>
      </xdr:nvSpPr>
      <xdr:spPr bwMode="auto">
        <a:xfrm>
          <a:off x="9248775" y="571500"/>
          <a:ext cx="8572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xdr:rowOff>
    </xdr:to>
    <xdr:sp macro="" textlink="">
      <xdr:nvSpPr>
        <xdr:cNvPr id="3096" name="Text Box 4">
          <a:extLst>
            <a:ext uri="{FF2B5EF4-FFF2-40B4-BE49-F238E27FC236}">
              <a16:creationId xmlns:a16="http://schemas.microsoft.com/office/drawing/2014/main" xmlns="" id="{00000000-0008-0000-0200-0000180C0000}"/>
            </a:ext>
          </a:extLst>
        </xdr:cNvPr>
        <xdr:cNvSpPr txBox="1">
          <a:spLocks noChangeArrowheads="1"/>
        </xdr:cNvSpPr>
      </xdr:nvSpPr>
      <xdr:spPr bwMode="auto">
        <a:xfrm>
          <a:off x="9248775" y="571500"/>
          <a:ext cx="85725" cy="952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95250</xdr:rowOff>
    </xdr:to>
    <xdr:sp macro="" textlink="">
      <xdr:nvSpPr>
        <xdr:cNvPr id="3097" name="Text Box 1">
          <a:extLst>
            <a:ext uri="{FF2B5EF4-FFF2-40B4-BE49-F238E27FC236}">
              <a16:creationId xmlns:a16="http://schemas.microsoft.com/office/drawing/2014/main" xmlns="" id="{00000000-0008-0000-0200-0000190C0000}"/>
            </a:ext>
          </a:extLst>
        </xdr:cNvPr>
        <xdr:cNvSpPr txBox="1">
          <a:spLocks noChangeArrowheads="1"/>
        </xdr:cNvSpPr>
      </xdr:nvSpPr>
      <xdr:spPr bwMode="auto">
        <a:xfrm>
          <a:off x="9248775" y="571500"/>
          <a:ext cx="6667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xdr:rowOff>
    </xdr:to>
    <xdr:sp macro="" textlink="">
      <xdr:nvSpPr>
        <xdr:cNvPr id="3098" name="Text Box 4">
          <a:extLst>
            <a:ext uri="{FF2B5EF4-FFF2-40B4-BE49-F238E27FC236}">
              <a16:creationId xmlns:a16="http://schemas.microsoft.com/office/drawing/2014/main" xmlns="" id="{00000000-0008-0000-0200-00001A0C0000}"/>
            </a:ext>
          </a:extLst>
        </xdr:cNvPr>
        <xdr:cNvSpPr txBox="1">
          <a:spLocks noChangeArrowheads="1"/>
        </xdr:cNvSpPr>
      </xdr:nvSpPr>
      <xdr:spPr bwMode="auto">
        <a:xfrm>
          <a:off x="9248775" y="571500"/>
          <a:ext cx="85725" cy="952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95250</xdr:rowOff>
    </xdr:to>
    <xdr:sp macro="" textlink="">
      <xdr:nvSpPr>
        <xdr:cNvPr id="3099" name="Text Box 35">
          <a:extLst>
            <a:ext uri="{FF2B5EF4-FFF2-40B4-BE49-F238E27FC236}">
              <a16:creationId xmlns:a16="http://schemas.microsoft.com/office/drawing/2014/main" xmlns="" id="{00000000-0008-0000-0200-00001B0C0000}"/>
            </a:ext>
          </a:extLst>
        </xdr:cNvPr>
        <xdr:cNvSpPr txBox="1">
          <a:spLocks noChangeArrowheads="1"/>
        </xdr:cNvSpPr>
      </xdr:nvSpPr>
      <xdr:spPr bwMode="auto">
        <a:xfrm>
          <a:off x="9248775" y="571500"/>
          <a:ext cx="85725" cy="9525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6</xdr:col>
      <xdr:colOff>0</xdr:colOff>
      <xdr:row>2</xdr:row>
      <xdr:rowOff>95250</xdr:rowOff>
    </xdr:to>
    <xdr:sp macro="" textlink="">
      <xdr:nvSpPr>
        <xdr:cNvPr id="4097" name="Text Box 1">
          <a:extLst>
            <a:ext uri="{FF2B5EF4-FFF2-40B4-BE49-F238E27FC236}">
              <a16:creationId xmlns:a16="http://schemas.microsoft.com/office/drawing/2014/main" xmlns="" id="{00000000-0008-0000-0300-000001100000}"/>
            </a:ext>
          </a:extLst>
        </xdr:cNvPr>
        <xdr:cNvSpPr txBox="1">
          <a:spLocks noChangeArrowheads="1"/>
        </xdr:cNvSpPr>
      </xdr:nvSpPr>
      <xdr:spPr bwMode="auto">
        <a:xfrm>
          <a:off x="9553575" y="571500"/>
          <a:ext cx="0"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95250</xdr:rowOff>
    </xdr:to>
    <xdr:sp macro="" textlink="">
      <xdr:nvSpPr>
        <xdr:cNvPr id="4098" name="Text Box 4">
          <a:extLst>
            <a:ext uri="{FF2B5EF4-FFF2-40B4-BE49-F238E27FC236}">
              <a16:creationId xmlns:a16="http://schemas.microsoft.com/office/drawing/2014/main" xmlns="" id="{00000000-0008-0000-0300-000002100000}"/>
            </a:ext>
          </a:extLst>
        </xdr:cNvPr>
        <xdr:cNvSpPr txBox="1">
          <a:spLocks noChangeArrowheads="1"/>
        </xdr:cNvSpPr>
      </xdr:nvSpPr>
      <xdr:spPr bwMode="auto">
        <a:xfrm>
          <a:off x="9553575" y="571500"/>
          <a:ext cx="8572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95250</xdr:rowOff>
    </xdr:to>
    <xdr:sp macro="" textlink="">
      <xdr:nvSpPr>
        <xdr:cNvPr id="4099" name="Text Box 1">
          <a:extLst>
            <a:ext uri="{FF2B5EF4-FFF2-40B4-BE49-F238E27FC236}">
              <a16:creationId xmlns:a16="http://schemas.microsoft.com/office/drawing/2014/main" xmlns="" id="{00000000-0008-0000-0300-000003100000}"/>
            </a:ext>
          </a:extLst>
        </xdr:cNvPr>
        <xdr:cNvSpPr txBox="1">
          <a:spLocks noChangeArrowheads="1"/>
        </xdr:cNvSpPr>
      </xdr:nvSpPr>
      <xdr:spPr bwMode="auto">
        <a:xfrm>
          <a:off x="9553575" y="571500"/>
          <a:ext cx="6667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95250</xdr:rowOff>
    </xdr:to>
    <xdr:sp macro="" textlink="">
      <xdr:nvSpPr>
        <xdr:cNvPr id="4100" name="Text Box 4">
          <a:extLst>
            <a:ext uri="{FF2B5EF4-FFF2-40B4-BE49-F238E27FC236}">
              <a16:creationId xmlns:a16="http://schemas.microsoft.com/office/drawing/2014/main" xmlns="" id="{00000000-0008-0000-0300-000004100000}"/>
            </a:ext>
          </a:extLst>
        </xdr:cNvPr>
        <xdr:cNvSpPr txBox="1">
          <a:spLocks noChangeArrowheads="1"/>
        </xdr:cNvSpPr>
      </xdr:nvSpPr>
      <xdr:spPr bwMode="auto">
        <a:xfrm>
          <a:off x="9553575" y="571500"/>
          <a:ext cx="8572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0</xdr:colOff>
      <xdr:row>2</xdr:row>
      <xdr:rowOff>95250</xdr:rowOff>
    </xdr:to>
    <xdr:sp macro="" textlink="">
      <xdr:nvSpPr>
        <xdr:cNvPr id="4101" name="Text Box 35">
          <a:extLst>
            <a:ext uri="{FF2B5EF4-FFF2-40B4-BE49-F238E27FC236}">
              <a16:creationId xmlns:a16="http://schemas.microsoft.com/office/drawing/2014/main" xmlns="" id="{00000000-0008-0000-0300-000005100000}"/>
            </a:ext>
          </a:extLst>
        </xdr:cNvPr>
        <xdr:cNvSpPr txBox="1">
          <a:spLocks noChangeArrowheads="1"/>
        </xdr:cNvSpPr>
      </xdr:nvSpPr>
      <xdr:spPr bwMode="auto">
        <a:xfrm>
          <a:off x="9553575" y="571500"/>
          <a:ext cx="0"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95250</xdr:rowOff>
    </xdr:to>
    <xdr:sp macro="" textlink="">
      <xdr:nvSpPr>
        <xdr:cNvPr id="4102" name="Text Box 1">
          <a:extLst>
            <a:ext uri="{FF2B5EF4-FFF2-40B4-BE49-F238E27FC236}">
              <a16:creationId xmlns:a16="http://schemas.microsoft.com/office/drawing/2014/main" xmlns="" id="{00000000-0008-0000-0300-000006100000}"/>
            </a:ext>
          </a:extLst>
        </xdr:cNvPr>
        <xdr:cNvSpPr txBox="1">
          <a:spLocks noChangeArrowheads="1"/>
        </xdr:cNvSpPr>
      </xdr:nvSpPr>
      <xdr:spPr bwMode="auto">
        <a:xfrm>
          <a:off x="9553575" y="571500"/>
          <a:ext cx="6667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0</xdr:colOff>
      <xdr:row>2</xdr:row>
      <xdr:rowOff>95250</xdr:rowOff>
    </xdr:to>
    <xdr:sp macro="" textlink="">
      <xdr:nvSpPr>
        <xdr:cNvPr id="4103" name="Text Box 1">
          <a:extLst>
            <a:ext uri="{FF2B5EF4-FFF2-40B4-BE49-F238E27FC236}">
              <a16:creationId xmlns:a16="http://schemas.microsoft.com/office/drawing/2014/main" xmlns="" id="{00000000-0008-0000-0300-000007100000}"/>
            </a:ext>
          </a:extLst>
        </xdr:cNvPr>
        <xdr:cNvSpPr txBox="1">
          <a:spLocks noChangeArrowheads="1"/>
        </xdr:cNvSpPr>
      </xdr:nvSpPr>
      <xdr:spPr bwMode="auto">
        <a:xfrm>
          <a:off x="9553575" y="571500"/>
          <a:ext cx="0"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95250</xdr:rowOff>
    </xdr:to>
    <xdr:sp macro="" textlink="">
      <xdr:nvSpPr>
        <xdr:cNvPr id="4104" name="Text Box 4">
          <a:extLst>
            <a:ext uri="{FF2B5EF4-FFF2-40B4-BE49-F238E27FC236}">
              <a16:creationId xmlns:a16="http://schemas.microsoft.com/office/drawing/2014/main" xmlns="" id="{00000000-0008-0000-0300-000008100000}"/>
            </a:ext>
          </a:extLst>
        </xdr:cNvPr>
        <xdr:cNvSpPr txBox="1">
          <a:spLocks noChangeArrowheads="1"/>
        </xdr:cNvSpPr>
      </xdr:nvSpPr>
      <xdr:spPr bwMode="auto">
        <a:xfrm>
          <a:off x="9553575" y="571500"/>
          <a:ext cx="8572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95250</xdr:rowOff>
    </xdr:to>
    <xdr:sp macro="" textlink="">
      <xdr:nvSpPr>
        <xdr:cNvPr id="4105" name="Text Box 1">
          <a:extLst>
            <a:ext uri="{FF2B5EF4-FFF2-40B4-BE49-F238E27FC236}">
              <a16:creationId xmlns:a16="http://schemas.microsoft.com/office/drawing/2014/main" xmlns="" id="{00000000-0008-0000-0300-000009100000}"/>
            </a:ext>
          </a:extLst>
        </xdr:cNvPr>
        <xdr:cNvSpPr txBox="1">
          <a:spLocks noChangeArrowheads="1"/>
        </xdr:cNvSpPr>
      </xdr:nvSpPr>
      <xdr:spPr bwMode="auto">
        <a:xfrm>
          <a:off x="9553575" y="571500"/>
          <a:ext cx="6667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95250</xdr:rowOff>
    </xdr:to>
    <xdr:sp macro="" textlink="">
      <xdr:nvSpPr>
        <xdr:cNvPr id="4106" name="Text Box 4">
          <a:extLst>
            <a:ext uri="{FF2B5EF4-FFF2-40B4-BE49-F238E27FC236}">
              <a16:creationId xmlns:a16="http://schemas.microsoft.com/office/drawing/2014/main" xmlns="" id="{00000000-0008-0000-0300-00000A100000}"/>
            </a:ext>
          </a:extLst>
        </xdr:cNvPr>
        <xdr:cNvSpPr txBox="1">
          <a:spLocks noChangeArrowheads="1"/>
        </xdr:cNvSpPr>
      </xdr:nvSpPr>
      <xdr:spPr bwMode="auto">
        <a:xfrm>
          <a:off x="9553575" y="571500"/>
          <a:ext cx="8572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0</xdr:colOff>
      <xdr:row>2</xdr:row>
      <xdr:rowOff>95250</xdr:rowOff>
    </xdr:to>
    <xdr:sp macro="" textlink="">
      <xdr:nvSpPr>
        <xdr:cNvPr id="4107" name="Text Box 35">
          <a:extLst>
            <a:ext uri="{FF2B5EF4-FFF2-40B4-BE49-F238E27FC236}">
              <a16:creationId xmlns:a16="http://schemas.microsoft.com/office/drawing/2014/main" xmlns="" id="{00000000-0008-0000-0300-00000B100000}"/>
            </a:ext>
          </a:extLst>
        </xdr:cNvPr>
        <xdr:cNvSpPr txBox="1">
          <a:spLocks noChangeArrowheads="1"/>
        </xdr:cNvSpPr>
      </xdr:nvSpPr>
      <xdr:spPr bwMode="auto">
        <a:xfrm>
          <a:off x="9553575" y="571500"/>
          <a:ext cx="0"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95250</xdr:rowOff>
    </xdr:to>
    <xdr:sp macro="" textlink="">
      <xdr:nvSpPr>
        <xdr:cNvPr id="4108" name="Text Box 1">
          <a:extLst>
            <a:ext uri="{FF2B5EF4-FFF2-40B4-BE49-F238E27FC236}">
              <a16:creationId xmlns:a16="http://schemas.microsoft.com/office/drawing/2014/main" xmlns="" id="{00000000-0008-0000-0300-00000C100000}"/>
            </a:ext>
          </a:extLst>
        </xdr:cNvPr>
        <xdr:cNvSpPr txBox="1">
          <a:spLocks noChangeArrowheads="1"/>
        </xdr:cNvSpPr>
      </xdr:nvSpPr>
      <xdr:spPr bwMode="auto">
        <a:xfrm>
          <a:off x="9553575" y="571500"/>
          <a:ext cx="6667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0</xdr:colOff>
      <xdr:row>2</xdr:row>
      <xdr:rowOff>95250</xdr:rowOff>
    </xdr:to>
    <xdr:sp macro="" textlink="">
      <xdr:nvSpPr>
        <xdr:cNvPr id="4109" name="Text Box 1">
          <a:extLst>
            <a:ext uri="{FF2B5EF4-FFF2-40B4-BE49-F238E27FC236}">
              <a16:creationId xmlns:a16="http://schemas.microsoft.com/office/drawing/2014/main" xmlns="" id="{00000000-0008-0000-0300-00000D100000}"/>
            </a:ext>
          </a:extLst>
        </xdr:cNvPr>
        <xdr:cNvSpPr txBox="1">
          <a:spLocks noChangeArrowheads="1"/>
        </xdr:cNvSpPr>
      </xdr:nvSpPr>
      <xdr:spPr bwMode="auto">
        <a:xfrm>
          <a:off x="9553575" y="571500"/>
          <a:ext cx="0"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xdr:rowOff>
    </xdr:to>
    <xdr:sp macro="" textlink="">
      <xdr:nvSpPr>
        <xdr:cNvPr id="4110" name="Text Box 4">
          <a:extLst>
            <a:ext uri="{FF2B5EF4-FFF2-40B4-BE49-F238E27FC236}">
              <a16:creationId xmlns:a16="http://schemas.microsoft.com/office/drawing/2014/main" xmlns="" id="{00000000-0008-0000-0300-00000E100000}"/>
            </a:ext>
          </a:extLst>
        </xdr:cNvPr>
        <xdr:cNvSpPr txBox="1">
          <a:spLocks noChangeArrowheads="1"/>
        </xdr:cNvSpPr>
      </xdr:nvSpPr>
      <xdr:spPr bwMode="auto">
        <a:xfrm>
          <a:off x="9553575" y="571500"/>
          <a:ext cx="85725" cy="952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95250</xdr:rowOff>
    </xdr:to>
    <xdr:sp macro="" textlink="">
      <xdr:nvSpPr>
        <xdr:cNvPr id="4111" name="Text Box 1">
          <a:extLst>
            <a:ext uri="{FF2B5EF4-FFF2-40B4-BE49-F238E27FC236}">
              <a16:creationId xmlns:a16="http://schemas.microsoft.com/office/drawing/2014/main" xmlns="" id="{00000000-0008-0000-0300-00000F100000}"/>
            </a:ext>
          </a:extLst>
        </xdr:cNvPr>
        <xdr:cNvSpPr txBox="1">
          <a:spLocks noChangeArrowheads="1"/>
        </xdr:cNvSpPr>
      </xdr:nvSpPr>
      <xdr:spPr bwMode="auto">
        <a:xfrm>
          <a:off x="9553575" y="571500"/>
          <a:ext cx="6667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xdr:rowOff>
    </xdr:to>
    <xdr:sp macro="" textlink="">
      <xdr:nvSpPr>
        <xdr:cNvPr id="4112" name="Text Box 4">
          <a:extLst>
            <a:ext uri="{FF2B5EF4-FFF2-40B4-BE49-F238E27FC236}">
              <a16:creationId xmlns:a16="http://schemas.microsoft.com/office/drawing/2014/main" xmlns="" id="{00000000-0008-0000-0300-000010100000}"/>
            </a:ext>
          </a:extLst>
        </xdr:cNvPr>
        <xdr:cNvSpPr txBox="1">
          <a:spLocks noChangeArrowheads="1"/>
        </xdr:cNvSpPr>
      </xdr:nvSpPr>
      <xdr:spPr bwMode="auto">
        <a:xfrm>
          <a:off x="9553575" y="571500"/>
          <a:ext cx="85725" cy="952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0</xdr:colOff>
      <xdr:row>2</xdr:row>
      <xdr:rowOff>95250</xdr:rowOff>
    </xdr:to>
    <xdr:sp macro="" textlink="">
      <xdr:nvSpPr>
        <xdr:cNvPr id="4113" name="Text Box 35">
          <a:extLst>
            <a:ext uri="{FF2B5EF4-FFF2-40B4-BE49-F238E27FC236}">
              <a16:creationId xmlns:a16="http://schemas.microsoft.com/office/drawing/2014/main" xmlns="" id="{00000000-0008-0000-0300-000011100000}"/>
            </a:ext>
          </a:extLst>
        </xdr:cNvPr>
        <xdr:cNvSpPr txBox="1">
          <a:spLocks noChangeArrowheads="1"/>
        </xdr:cNvSpPr>
      </xdr:nvSpPr>
      <xdr:spPr bwMode="auto">
        <a:xfrm>
          <a:off x="9553575" y="571500"/>
          <a:ext cx="0"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9525</xdr:rowOff>
    </xdr:to>
    <xdr:sp macro="" textlink="">
      <xdr:nvSpPr>
        <xdr:cNvPr id="4114" name="Text Box 1">
          <a:extLst>
            <a:ext uri="{FF2B5EF4-FFF2-40B4-BE49-F238E27FC236}">
              <a16:creationId xmlns:a16="http://schemas.microsoft.com/office/drawing/2014/main" xmlns="" id="{00000000-0008-0000-0300-000012100000}"/>
            </a:ext>
          </a:extLst>
        </xdr:cNvPr>
        <xdr:cNvSpPr txBox="1">
          <a:spLocks noChangeArrowheads="1"/>
        </xdr:cNvSpPr>
      </xdr:nvSpPr>
      <xdr:spPr bwMode="auto">
        <a:xfrm>
          <a:off x="9553575" y="571500"/>
          <a:ext cx="66675" cy="952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28575</xdr:rowOff>
    </xdr:to>
    <xdr:sp macro="" textlink="">
      <xdr:nvSpPr>
        <xdr:cNvPr id="4115" name="Text Box 4">
          <a:extLst>
            <a:ext uri="{FF2B5EF4-FFF2-40B4-BE49-F238E27FC236}">
              <a16:creationId xmlns:a16="http://schemas.microsoft.com/office/drawing/2014/main" xmlns="" id="{00000000-0008-0000-0300-000013100000}"/>
            </a:ext>
          </a:extLst>
        </xdr:cNvPr>
        <xdr:cNvSpPr txBox="1">
          <a:spLocks noChangeArrowheads="1"/>
        </xdr:cNvSpPr>
      </xdr:nvSpPr>
      <xdr:spPr bwMode="auto">
        <a:xfrm>
          <a:off x="9553575" y="571500"/>
          <a:ext cx="85725" cy="2857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28575</xdr:rowOff>
    </xdr:to>
    <xdr:sp macro="" textlink="">
      <xdr:nvSpPr>
        <xdr:cNvPr id="4116" name="Text Box 4">
          <a:extLst>
            <a:ext uri="{FF2B5EF4-FFF2-40B4-BE49-F238E27FC236}">
              <a16:creationId xmlns:a16="http://schemas.microsoft.com/office/drawing/2014/main" xmlns="" id="{00000000-0008-0000-0300-000014100000}"/>
            </a:ext>
          </a:extLst>
        </xdr:cNvPr>
        <xdr:cNvSpPr txBox="1">
          <a:spLocks noChangeArrowheads="1"/>
        </xdr:cNvSpPr>
      </xdr:nvSpPr>
      <xdr:spPr bwMode="auto">
        <a:xfrm>
          <a:off x="9553575" y="571500"/>
          <a:ext cx="85725" cy="2857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28575</xdr:rowOff>
    </xdr:to>
    <xdr:sp macro="" textlink="">
      <xdr:nvSpPr>
        <xdr:cNvPr id="4117" name="Text Box 1">
          <a:extLst>
            <a:ext uri="{FF2B5EF4-FFF2-40B4-BE49-F238E27FC236}">
              <a16:creationId xmlns:a16="http://schemas.microsoft.com/office/drawing/2014/main" xmlns="" id="{00000000-0008-0000-0300-000015100000}"/>
            </a:ext>
          </a:extLst>
        </xdr:cNvPr>
        <xdr:cNvSpPr txBox="1">
          <a:spLocks noChangeArrowheads="1"/>
        </xdr:cNvSpPr>
      </xdr:nvSpPr>
      <xdr:spPr bwMode="auto">
        <a:xfrm>
          <a:off x="9553575" y="571500"/>
          <a:ext cx="66675" cy="2857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28575</xdr:rowOff>
    </xdr:to>
    <xdr:sp macro="" textlink="">
      <xdr:nvSpPr>
        <xdr:cNvPr id="4118" name="Text Box 1">
          <a:extLst>
            <a:ext uri="{FF2B5EF4-FFF2-40B4-BE49-F238E27FC236}">
              <a16:creationId xmlns:a16="http://schemas.microsoft.com/office/drawing/2014/main" xmlns="" id="{00000000-0008-0000-0300-000016100000}"/>
            </a:ext>
          </a:extLst>
        </xdr:cNvPr>
        <xdr:cNvSpPr txBox="1">
          <a:spLocks noChangeArrowheads="1"/>
        </xdr:cNvSpPr>
      </xdr:nvSpPr>
      <xdr:spPr bwMode="auto">
        <a:xfrm>
          <a:off x="9553575" y="571500"/>
          <a:ext cx="66675" cy="2857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0</xdr:colOff>
      <xdr:row>2</xdr:row>
      <xdr:rowOff>95250</xdr:rowOff>
    </xdr:to>
    <xdr:sp macro="" textlink="">
      <xdr:nvSpPr>
        <xdr:cNvPr id="4119" name="Text Box 1">
          <a:extLst>
            <a:ext uri="{FF2B5EF4-FFF2-40B4-BE49-F238E27FC236}">
              <a16:creationId xmlns:a16="http://schemas.microsoft.com/office/drawing/2014/main" xmlns="" id="{00000000-0008-0000-0300-000017100000}"/>
            </a:ext>
          </a:extLst>
        </xdr:cNvPr>
        <xdr:cNvSpPr txBox="1">
          <a:spLocks noChangeArrowheads="1"/>
        </xdr:cNvSpPr>
      </xdr:nvSpPr>
      <xdr:spPr bwMode="auto">
        <a:xfrm>
          <a:off x="9553575" y="571500"/>
          <a:ext cx="0"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xdr:rowOff>
    </xdr:to>
    <xdr:sp macro="" textlink="">
      <xdr:nvSpPr>
        <xdr:cNvPr id="4120" name="Text Box 4">
          <a:extLst>
            <a:ext uri="{FF2B5EF4-FFF2-40B4-BE49-F238E27FC236}">
              <a16:creationId xmlns:a16="http://schemas.microsoft.com/office/drawing/2014/main" xmlns="" id="{00000000-0008-0000-0300-000018100000}"/>
            </a:ext>
          </a:extLst>
        </xdr:cNvPr>
        <xdr:cNvSpPr txBox="1">
          <a:spLocks noChangeArrowheads="1"/>
        </xdr:cNvSpPr>
      </xdr:nvSpPr>
      <xdr:spPr bwMode="auto">
        <a:xfrm>
          <a:off x="9553575" y="571500"/>
          <a:ext cx="85725" cy="952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95250</xdr:rowOff>
    </xdr:to>
    <xdr:sp macro="" textlink="">
      <xdr:nvSpPr>
        <xdr:cNvPr id="4121" name="Text Box 1">
          <a:extLst>
            <a:ext uri="{FF2B5EF4-FFF2-40B4-BE49-F238E27FC236}">
              <a16:creationId xmlns:a16="http://schemas.microsoft.com/office/drawing/2014/main" xmlns="" id="{00000000-0008-0000-0300-000019100000}"/>
            </a:ext>
          </a:extLst>
        </xdr:cNvPr>
        <xdr:cNvSpPr txBox="1">
          <a:spLocks noChangeArrowheads="1"/>
        </xdr:cNvSpPr>
      </xdr:nvSpPr>
      <xdr:spPr bwMode="auto">
        <a:xfrm>
          <a:off x="9553575" y="571500"/>
          <a:ext cx="6667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xdr:rowOff>
    </xdr:to>
    <xdr:sp macro="" textlink="">
      <xdr:nvSpPr>
        <xdr:cNvPr id="4122" name="Text Box 4">
          <a:extLst>
            <a:ext uri="{FF2B5EF4-FFF2-40B4-BE49-F238E27FC236}">
              <a16:creationId xmlns:a16="http://schemas.microsoft.com/office/drawing/2014/main" xmlns="" id="{00000000-0008-0000-0300-00001A100000}"/>
            </a:ext>
          </a:extLst>
        </xdr:cNvPr>
        <xdr:cNvSpPr txBox="1">
          <a:spLocks noChangeArrowheads="1"/>
        </xdr:cNvSpPr>
      </xdr:nvSpPr>
      <xdr:spPr bwMode="auto">
        <a:xfrm>
          <a:off x="9553575" y="571500"/>
          <a:ext cx="85725" cy="952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0</xdr:colOff>
      <xdr:row>2</xdr:row>
      <xdr:rowOff>95250</xdr:rowOff>
    </xdr:to>
    <xdr:sp macro="" textlink="">
      <xdr:nvSpPr>
        <xdr:cNvPr id="4123" name="Text Box 35">
          <a:extLst>
            <a:ext uri="{FF2B5EF4-FFF2-40B4-BE49-F238E27FC236}">
              <a16:creationId xmlns:a16="http://schemas.microsoft.com/office/drawing/2014/main" xmlns="" id="{00000000-0008-0000-0300-00001B100000}"/>
            </a:ext>
          </a:extLst>
        </xdr:cNvPr>
        <xdr:cNvSpPr txBox="1">
          <a:spLocks noChangeArrowheads="1"/>
        </xdr:cNvSpPr>
      </xdr:nvSpPr>
      <xdr:spPr bwMode="auto">
        <a:xfrm>
          <a:off x="9553575" y="571500"/>
          <a:ext cx="0" cy="9525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6</xdr:col>
      <xdr:colOff>0</xdr:colOff>
      <xdr:row>2</xdr:row>
      <xdr:rowOff>95250</xdr:rowOff>
    </xdr:to>
    <xdr:sp macro="" textlink="">
      <xdr:nvSpPr>
        <xdr:cNvPr id="5121" name="Text Box 1">
          <a:extLst>
            <a:ext uri="{FF2B5EF4-FFF2-40B4-BE49-F238E27FC236}">
              <a16:creationId xmlns:a16="http://schemas.microsoft.com/office/drawing/2014/main" xmlns="" id="{00000000-0008-0000-0400-000001140000}"/>
            </a:ext>
          </a:extLst>
        </xdr:cNvPr>
        <xdr:cNvSpPr txBox="1">
          <a:spLocks noChangeArrowheads="1"/>
        </xdr:cNvSpPr>
      </xdr:nvSpPr>
      <xdr:spPr bwMode="auto">
        <a:xfrm>
          <a:off x="8515350" y="571500"/>
          <a:ext cx="0"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95250</xdr:rowOff>
    </xdr:to>
    <xdr:sp macro="" textlink="">
      <xdr:nvSpPr>
        <xdr:cNvPr id="5122" name="Text Box 4">
          <a:extLst>
            <a:ext uri="{FF2B5EF4-FFF2-40B4-BE49-F238E27FC236}">
              <a16:creationId xmlns:a16="http://schemas.microsoft.com/office/drawing/2014/main" xmlns="" id="{00000000-0008-0000-0400-000002140000}"/>
            </a:ext>
          </a:extLst>
        </xdr:cNvPr>
        <xdr:cNvSpPr txBox="1">
          <a:spLocks noChangeArrowheads="1"/>
        </xdr:cNvSpPr>
      </xdr:nvSpPr>
      <xdr:spPr bwMode="auto">
        <a:xfrm>
          <a:off x="8515350" y="571500"/>
          <a:ext cx="8572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95250</xdr:rowOff>
    </xdr:to>
    <xdr:sp macro="" textlink="">
      <xdr:nvSpPr>
        <xdr:cNvPr id="5123" name="Text Box 1">
          <a:extLst>
            <a:ext uri="{FF2B5EF4-FFF2-40B4-BE49-F238E27FC236}">
              <a16:creationId xmlns:a16="http://schemas.microsoft.com/office/drawing/2014/main" xmlns="" id="{00000000-0008-0000-0400-000003140000}"/>
            </a:ext>
          </a:extLst>
        </xdr:cNvPr>
        <xdr:cNvSpPr txBox="1">
          <a:spLocks noChangeArrowheads="1"/>
        </xdr:cNvSpPr>
      </xdr:nvSpPr>
      <xdr:spPr bwMode="auto">
        <a:xfrm>
          <a:off x="8515350" y="571500"/>
          <a:ext cx="6667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95250</xdr:rowOff>
    </xdr:to>
    <xdr:sp macro="" textlink="">
      <xdr:nvSpPr>
        <xdr:cNvPr id="5124" name="Text Box 4">
          <a:extLst>
            <a:ext uri="{FF2B5EF4-FFF2-40B4-BE49-F238E27FC236}">
              <a16:creationId xmlns:a16="http://schemas.microsoft.com/office/drawing/2014/main" xmlns="" id="{00000000-0008-0000-0400-000004140000}"/>
            </a:ext>
          </a:extLst>
        </xdr:cNvPr>
        <xdr:cNvSpPr txBox="1">
          <a:spLocks noChangeArrowheads="1"/>
        </xdr:cNvSpPr>
      </xdr:nvSpPr>
      <xdr:spPr bwMode="auto">
        <a:xfrm>
          <a:off x="8515350" y="571500"/>
          <a:ext cx="8572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0</xdr:colOff>
      <xdr:row>2</xdr:row>
      <xdr:rowOff>95250</xdr:rowOff>
    </xdr:to>
    <xdr:sp macro="" textlink="">
      <xdr:nvSpPr>
        <xdr:cNvPr id="5125" name="Text Box 35">
          <a:extLst>
            <a:ext uri="{FF2B5EF4-FFF2-40B4-BE49-F238E27FC236}">
              <a16:creationId xmlns:a16="http://schemas.microsoft.com/office/drawing/2014/main" xmlns="" id="{00000000-0008-0000-0400-000005140000}"/>
            </a:ext>
          </a:extLst>
        </xdr:cNvPr>
        <xdr:cNvSpPr txBox="1">
          <a:spLocks noChangeArrowheads="1"/>
        </xdr:cNvSpPr>
      </xdr:nvSpPr>
      <xdr:spPr bwMode="auto">
        <a:xfrm>
          <a:off x="8515350" y="571500"/>
          <a:ext cx="0"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95250</xdr:rowOff>
    </xdr:to>
    <xdr:sp macro="" textlink="">
      <xdr:nvSpPr>
        <xdr:cNvPr id="5126" name="Text Box 1">
          <a:extLst>
            <a:ext uri="{FF2B5EF4-FFF2-40B4-BE49-F238E27FC236}">
              <a16:creationId xmlns:a16="http://schemas.microsoft.com/office/drawing/2014/main" xmlns="" id="{00000000-0008-0000-0400-000006140000}"/>
            </a:ext>
          </a:extLst>
        </xdr:cNvPr>
        <xdr:cNvSpPr txBox="1">
          <a:spLocks noChangeArrowheads="1"/>
        </xdr:cNvSpPr>
      </xdr:nvSpPr>
      <xdr:spPr bwMode="auto">
        <a:xfrm>
          <a:off x="8515350" y="571500"/>
          <a:ext cx="6667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0</xdr:colOff>
      <xdr:row>2</xdr:row>
      <xdr:rowOff>95250</xdr:rowOff>
    </xdr:to>
    <xdr:sp macro="" textlink="">
      <xdr:nvSpPr>
        <xdr:cNvPr id="5127" name="Text Box 1">
          <a:extLst>
            <a:ext uri="{FF2B5EF4-FFF2-40B4-BE49-F238E27FC236}">
              <a16:creationId xmlns:a16="http://schemas.microsoft.com/office/drawing/2014/main" xmlns="" id="{00000000-0008-0000-0400-000007140000}"/>
            </a:ext>
          </a:extLst>
        </xdr:cNvPr>
        <xdr:cNvSpPr txBox="1">
          <a:spLocks noChangeArrowheads="1"/>
        </xdr:cNvSpPr>
      </xdr:nvSpPr>
      <xdr:spPr bwMode="auto">
        <a:xfrm>
          <a:off x="8515350" y="571500"/>
          <a:ext cx="0"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95250</xdr:rowOff>
    </xdr:to>
    <xdr:sp macro="" textlink="">
      <xdr:nvSpPr>
        <xdr:cNvPr id="5128" name="Text Box 4">
          <a:extLst>
            <a:ext uri="{FF2B5EF4-FFF2-40B4-BE49-F238E27FC236}">
              <a16:creationId xmlns:a16="http://schemas.microsoft.com/office/drawing/2014/main" xmlns="" id="{00000000-0008-0000-0400-000008140000}"/>
            </a:ext>
          </a:extLst>
        </xdr:cNvPr>
        <xdr:cNvSpPr txBox="1">
          <a:spLocks noChangeArrowheads="1"/>
        </xdr:cNvSpPr>
      </xdr:nvSpPr>
      <xdr:spPr bwMode="auto">
        <a:xfrm>
          <a:off x="8515350" y="571500"/>
          <a:ext cx="8572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95250</xdr:rowOff>
    </xdr:to>
    <xdr:sp macro="" textlink="">
      <xdr:nvSpPr>
        <xdr:cNvPr id="5129" name="Text Box 1">
          <a:extLst>
            <a:ext uri="{FF2B5EF4-FFF2-40B4-BE49-F238E27FC236}">
              <a16:creationId xmlns:a16="http://schemas.microsoft.com/office/drawing/2014/main" xmlns="" id="{00000000-0008-0000-0400-000009140000}"/>
            </a:ext>
          </a:extLst>
        </xdr:cNvPr>
        <xdr:cNvSpPr txBox="1">
          <a:spLocks noChangeArrowheads="1"/>
        </xdr:cNvSpPr>
      </xdr:nvSpPr>
      <xdr:spPr bwMode="auto">
        <a:xfrm>
          <a:off x="8515350" y="571500"/>
          <a:ext cx="6667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95250</xdr:rowOff>
    </xdr:to>
    <xdr:sp macro="" textlink="">
      <xdr:nvSpPr>
        <xdr:cNvPr id="5130" name="Text Box 4">
          <a:extLst>
            <a:ext uri="{FF2B5EF4-FFF2-40B4-BE49-F238E27FC236}">
              <a16:creationId xmlns:a16="http://schemas.microsoft.com/office/drawing/2014/main" xmlns="" id="{00000000-0008-0000-0400-00000A140000}"/>
            </a:ext>
          </a:extLst>
        </xdr:cNvPr>
        <xdr:cNvSpPr txBox="1">
          <a:spLocks noChangeArrowheads="1"/>
        </xdr:cNvSpPr>
      </xdr:nvSpPr>
      <xdr:spPr bwMode="auto">
        <a:xfrm>
          <a:off x="8515350" y="571500"/>
          <a:ext cx="8572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0</xdr:colOff>
      <xdr:row>2</xdr:row>
      <xdr:rowOff>95250</xdr:rowOff>
    </xdr:to>
    <xdr:sp macro="" textlink="">
      <xdr:nvSpPr>
        <xdr:cNvPr id="5131" name="Text Box 35">
          <a:extLst>
            <a:ext uri="{FF2B5EF4-FFF2-40B4-BE49-F238E27FC236}">
              <a16:creationId xmlns:a16="http://schemas.microsoft.com/office/drawing/2014/main" xmlns="" id="{00000000-0008-0000-0400-00000B140000}"/>
            </a:ext>
          </a:extLst>
        </xdr:cNvPr>
        <xdr:cNvSpPr txBox="1">
          <a:spLocks noChangeArrowheads="1"/>
        </xdr:cNvSpPr>
      </xdr:nvSpPr>
      <xdr:spPr bwMode="auto">
        <a:xfrm>
          <a:off x="8515350" y="571500"/>
          <a:ext cx="0"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95250</xdr:rowOff>
    </xdr:to>
    <xdr:sp macro="" textlink="">
      <xdr:nvSpPr>
        <xdr:cNvPr id="5132" name="Text Box 1">
          <a:extLst>
            <a:ext uri="{FF2B5EF4-FFF2-40B4-BE49-F238E27FC236}">
              <a16:creationId xmlns:a16="http://schemas.microsoft.com/office/drawing/2014/main" xmlns="" id="{00000000-0008-0000-0400-00000C140000}"/>
            </a:ext>
          </a:extLst>
        </xdr:cNvPr>
        <xdr:cNvSpPr txBox="1">
          <a:spLocks noChangeArrowheads="1"/>
        </xdr:cNvSpPr>
      </xdr:nvSpPr>
      <xdr:spPr bwMode="auto">
        <a:xfrm>
          <a:off x="8515350" y="571500"/>
          <a:ext cx="6667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0</xdr:colOff>
      <xdr:row>2</xdr:row>
      <xdr:rowOff>95250</xdr:rowOff>
    </xdr:to>
    <xdr:sp macro="" textlink="">
      <xdr:nvSpPr>
        <xdr:cNvPr id="5133" name="Text Box 1">
          <a:extLst>
            <a:ext uri="{FF2B5EF4-FFF2-40B4-BE49-F238E27FC236}">
              <a16:creationId xmlns:a16="http://schemas.microsoft.com/office/drawing/2014/main" xmlns="" id="{00000000-0008-0000-0400-00000D140000}"/>
            </a:ext>
          </a:extLst>
        </xdr:cNvPr>
        <xdr:cNvSpPr txBox="1">
          <a:spLocks noChangeArrowheads="1"/>
        </xdr:cNvSpPr>
      </xdr:nvSpPr>
      <xdr:spPr bwMode="auto">
        <a:xfrm>
          <a:off x="8515350" y="571500"/>
          <a:ext cx="0"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xdr:rowOff>
    </xdr:to>
    <xdr:sp macro="" textlink="">
      <xdr:nvSpPr>
        <xdr:cNvPr id="5134" name="Text Box 4">
          <a:extLst>
            <a:ext uri="{FF2B5EF4-FFF2-40B4-BE49-F238E27FC236}">
              <a16:creationId xmlns:a16="http://schemas.microsoft.com/office/drawing/2014/main" xmlns="" id="{00000000-0008-0000-0400-00000E140000}"/>
            </a:ext>
          </a:extLst>
        </xdr:cNvPr>
        <xdr:cNvSpPr txBox="1">
          <a:spLocks noChangeArrowheads="1"/>
        </xdr:cNvSpPr>
      </xdr:nvSpPr>
      <xdr:spPr bwMode="auto">
        <a:xfrm>
          <a:off x="8515350" y="571500"/>
          <a:ext cx="85725" cy="952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95250</xdr:rowOff>
    </xdr:to>
    <xdr:sp macro="" textlink="">
      <xdr:nvSpPr>
        <xdr:cNvPr id="5135" name="Text Box 1">
          <a:extLst>
            <a:ext uri="{FF2B5EF4-FFF2-40B4-BE49-F238E27FC236}">
              <a16:creationId xmlns:a16="http://schemas.microsoft.com/office/drawing/2014/main" xmlns="" id="{00000000-0008-0000-0400-00000F140000}"/>
            </a:ext>
          </a:extLst>
        </xdr:cNvPr>
        <xdr:cNvSpPr txBox="1">
          <a:spLocks noChangeArrowheads="1"/>
        </xdr:cNvSpPr>
      </xdr:nvSpPr>
      <xdr:spPr bwMode="auto">
        <a:xfrm>
          <a:off x="8515350" y="571500"/>
          <a:ext cx="6667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xdr:rowOff>
    </xdr:to>
    <xdr:sp macro="" textlink="">
      <xdr:nvSpPr>
        <xdr:cNvPr id="5136" name="Text Box 4">
          <a:extLst>
            <a:ext uri="{FF2B5EF4-FFF2-40B4-BE49-F238E27FC236}">
              <a16:creationId xmlns:a16="http://schemas.microsoft.com/office/drawing/2014/main" xmlns="" id="{00000000-0008-0000-0400-000010140000}"/>
            </a:ext>
          </a:extLst>
        </xdr:cNvPr>
        <xdr:cNvSpPr txBox="1">
          <a:spLocks noChangeArrowheads="1"/>
        </xdr:cNvSpPr>
      </xdr:nvSpPr>
      <xdr:spPr bwMode="auto">
        <a:xfrm>
          <a:off x="8515350" y="571500"/>
          <a:ext cx="85725" cy="952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0</xdr:colOff>
      <xdr:row>2</xdr:row>
      <xdr:rowOff>95250</xdr:rowOff>
    </xdr:to>
    <xdr:sp macro="" textlink="">
      <xdr:nvSpPr>
        <xdr:cNvPr id="5137" name="Text Box 35">
          <a:extLst>
            <a:ext uri="{FF2B5EF4-FFF2-40B4-BE49-F238E27FC236}">
              <a16:creationId xmlns:a16="http://schemas.microsoft.com/office/drawing/2014/main" xmlns="" id="{00000000-0008-0000-0400-000011140000}"/>
            </a:ext>
          </a:extLst>
        </xdr:cNvPr>
        <xdr:cNvSpPr txBox="1">
          <a:spLocks noChangeArrowheads="1"/>
        </xdr:cNvSpPr>
      </xdr:nvSpPr>
      <xdr:spPr bwMode="auto">
        <a:xfrm>
          <a:off x="8515350" y="571500"/>
          <a:ext cx="0"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9525</xdr:rowOff>
    </xdr:to>
    <xdr:sp macro="" textlink="">
      <xdr:nvSpPr>
        <xdr:cNvPr id="5138" name="Text Box 1">
          <a:extLst>
            <a:ext uri="{FF2B5EF4-FFF2-40B4-BE49-F238E27FC236}">
              <a16:creationId xmlns:a16="http://schemas.microsoft.com/office/drawing/2014/main" xmlns="" id="{00000000-0008-0000-0400-000012140000}"/>
            </a:ext>
          </a:extLst>
        </xdr:cNvPr>
        <xdr:cNvSpPr txBox="1">
          <a:spLocks noChangeArrowheads="1"/>
        </xdr:cNvSpPr>
      </xdr:nvSpPr>
      <xdr:spPr bwMode="auto">
        <a:xfrm>
          <a:off x="8515350" y="571500"/>
          <a:ext cx="66675" cy="952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28575</xdr:rowOff>
    </xdr:to>
    <xdr:sp macro="" textlink="">
      <xdr:nvSpPr>
        <xdr:cNvPr id="5139" name="Text Box 4">
          <a:extLst>
            <a:ext uri="{FF2B5EF4-FFF2-40B4-BE49-F238E27FC236}">
              <a16:creationId xmlns:a16="http://schemas.microsoft.com/office/drawing/2014/main" xmlns="" id="{00000000-0008-0000-0400-000013140000}"/>
            </a:ext>
          </a:extLst>
        </xdr:cNvPr>
        <xdr:cNvSpPr txBox="1">
          <a:spLocks noChangeArrowheads="1"/>
        </xdr:cNvSpPr>
      </xdr:nvSpPr>
      <xdr:spPr bwMode="auto">
        <a:xfrm>
          <a:off x="8515350" y="571500"/>
          <a:ext cx="85725" cy="2857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28575</xdr:rowOff>
    </xdr:to>
    <xdr:sp macro="" textlink="">
      <xdr:nvSpPr>
        <xdr:cNvPr id="5140" name="Text Box 4">
          <a:extLst>
            <a:ext uri="{FF2B5EF4-FFF2-40B4-BE49-F238E27FC236}">
              <a16:creationId xmlns:a16="http://schemas.microsoft.com/office/drawing/2014/main" xmlns="" id="{00000000-0008-0000-0400-000014140000}"/>
            </a:ext>
          </a:extLst>
        </xdr:cNvPr>
        <xdr:cNvSpPr txBox="1">
          <a:spLocks noChangeArrowheads="1"/>
        </xdr:cNvSpPr>
      </xdr:nvSpPr>
      <xdr:spPr bwMode="auto">
        <a:xfrm>
          <a:off x="8515350" y="571500"/>
          <a:ext cx="85725" cy="2857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28575</xdr:rowOff>
    </xdr:to>
    <xdr:sp macro="" textlink="">
      <xdr:nvSpPr>
        <xdr:cNvPr id="5141" name="Text Box 1">
          <a:extLst>
            <a:ext uri="{FF2B5EF4-FFF2-40B4-BE49-F238E27FC236}">
              <a16:creationId xmlns:a16="http://schemas.microsoft.com/office/drawing/2014/main" xmlns="" id="{00000000-0008-0000-0400-000015140000}"/>
            </a:ext>
          </a:extLst>
        </xdr:cNvPr>
        <xdr:cNvSpPr txBox="1">
          <a:spLocks noChangeArrowheads="1"/>
        </xdr:cNvSpPr>
      </xdr:nvSpPr>
      <xdr:spPr bwMode="auto">
        <a:xfrm>
          <a:off x="8515350" y="571500"/>
          <a:ext cx="66675" cy="2857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28575</xdr:rowOff>
    </xdr:to>
    <xdr:sp macro="" textlink="">
      <xdr:nvSpPr>
        <xdr:cNvPr id="5142" name="Text Box 1">
          <a:extLst>
            <a:ext uri="{FF2B5EF4-FFF2-40B4-BE49-F238E27FC236}">
              <a16:creationId xmlns:a16="http://schemas.microsoft.com/office/drawing/2014/main" xmlns="" id="{00000000-0008-0000-0400-000016140000}"/>
            </a:ext>
          </a:extLst>
        </xdr:cNvPr>
        <xdr:cNvSpPr txBox="1">
          <a:spLocks noChangeArrowheads="1"/>
        </xdr:cNvSpPr>
      </xdr:nvSpPr>
      <xdr:spPr bwMode="auto">
        <a:xfrm>
          <a:off x="8515350" y="571500"/>
          <a:ext cx="66675" cy="2857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0</xdr:colOff>
      <xdr:row>2</xdr:row>
      <xdr:rowOff>95250</xdr:rowOff>
    </xdr:to>
    <xdr:sp macro="" textlink="">
      <xdr:nvSpPr>
        <xdr:cNvPr id="5143" name="Text Box 1">
          <a:extLst>
            <a:ext uri="{FF2B5EF4-FFF2-40B4-BE49-F238E27FC236}">
              <a16:creationId xmlns:a16="http://schemas.microsoft.com/office/drawing/2014/main" xmlns="" id="{00000000-0008-0000-0400-000017140000}"/>
            </a:ext>
          </a:extLst>
        </xdr:cNvPr>
        <xdr:cNvSpPr txBox="1">
          <a:spLocks noChangeArrowheads="1"/>
        </xdr:cNvSpPr>
      </xdr:nvSpPr>
      <xdr:spPr bwMode="auto">
        <a:xfrm>
          <a:off x="8515350" y="571500"/>
          <a:ext cx="0"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xdr:rowOff>
    </xdr:to>
    <xdr:sp macro="" textlink="">
      <xdr:nvSpPr>
        <xdr:cNvPr id="5144" name="Text Box 4">
          <a:extLst>
            <a:ext uri="{FF2B5EF4-FFF2-40B4-BE49-F238E27FC236}">
              <a16:creationId xmlns:a16="http://schemas.microsoft.com/office/drawing/2014/main" xmlns="" id="{00000000-0008-0000-0400-000018140000}"/>
            </a:ext>
          </a:extLst>
        </xdr:cNvPr>
        <xdr:cNvSpPr txBox="1">
          <a:spLocks noChangeArrowheads="1"/>
        </xdr:cNvSpPr>
      </xdr:nvSpPr>
      <xdr:spPr bwMode="auto">
        <a:xfrm>
          <a:off x="8515350" y="571500"/>
          <a:ext cx="85725" cy="952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66675</xdr:colOff>
      <xdr:row>2</xdr:row>
      <xdr:rowOff>95250</xdr:rowOff>
    </xdr:to>
    <xdr:sp macro="" textlink="">
      <xdr:nvSpPr>
        <xdr:cNvPr id="5145" name="Text Box 1">
          <a:extLst>
            <a:ext uri="{FF2B5EF4-FFF2-40B4-BE49-F238E27FC236}">
              <a16:creationId xmlns:a16="http://schemas.microsoft.com/office/drawing/2014/main" xmlns="" id="{00000000-0008-0000-0400-000019140000}"/>
            </a:ext>
          </a:extLst>
        </xdr:cNvPr>
        <xdr:cNvSpPr txBox="1">
          <a:spLocks noChangeArrowheads="1"/>
        </xdr:cNvSpPr>
      </xdr:nvSpPr>
      <xdr:spPr bwMode="auto">
        <a:xfrm>
          <a:off x="8515350" y="571500"/>
          <a:ext cx="66675" cy="95250"/>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85725</xdr:colOff>
      <xdr:row>2</xdr:row>
      <xdr:rowOff>9525</xdr:rowOff>
    </xdr:to>
    <xdr:sp macro="" textlink="">
      <xdr:nvSpPr>
        <xdr:cNvPr id="5146" name="Text Box 4">
          <a:extLst>
            <a:ext uri="{FF2B5EF4-FFF2-40B4-BE49-F238E27FC236}">
              <a16:creationId xmlns:a16="http://schemas.microsoft.com/office/drawing/2014/main" xmlns="" id="{00000000-0008-0000-0400-00001A140000}"/>
            </a:ext>
          </a:extLst>
        </xdr:cNvPr>
        <xdr:cNvSpPr txBox="1">
          <a:spLocks noChangeArrowheads="1"/>
        </xdr:cNvSpPr>
      </xdr:nvSpPr>
      <xdr:spPr bwMode="auto">
        <a:xfrm>
          <a:off x="8515350" y="571500"/>
          <a:ext cx="85725" cy="9525"/>
        </a:xfrm>
        <a:prstGeom prst="rect">
          <a:avLst/>
        </a:prstGeom>
        <a:noFill/>
        <a:ln w="9525">
          <a:noFill/>
          <a:miter lim="800000"/>
          <a:headEnd/>
          <a:tailEnd/>
        </a:ln>
      </xdr:spPr>
    </xdr:sp>
    <xdr:clientData/>
  </xdr:twoCellAnchor>
  <xdr:twoCellAnchor editAs="oneCell">
    <xdr:from>
      <xdr:col>6</xdr:col>
      <xdr:colOff>0</xdr:colOff>
      <xdr:row>2</xdr:row>
      <xdr:rowOff>0</xdr:rowOff>
    </xdr:from>
    <xdr:to>
      <xdr:col>6</xdr:col>
      <xdr:colOff>0</xdr:colOff>
      <xdr:row>2</xdr:row>
      <xdr:rowOff>95250</xdr:rowOff>
    </xdr:to>
    <xdr:sp macro="" textlink="">
      <xdr:nvSpPr>
        <xdr:cNvPr id="5147" name="Text Box 35">
          <a:extLst>
            <a:ext uri="{FF2B5EF4-FFF2-40B4-BE49-F238E27FC236}">
              <a16:creationId xmlns:a16="http://schemas.microsoft.com/office/drawing/2014/main" xmlns="" id="{00000000-0008-0000-0400-00001B140000}"/>
            </a:ext>
          </a:extLst>
        </xdr:cNvPr>
        <xdr:cNvSpPr txBox="1">
          <a:spLocks noChangeArrowheads="1"/>
        </xdr:cNvSpPr>
      </xdr:nvSpPr>
      <xdr:spPr bwMode="auto">
        <a:xfrm>
          <a:off x="8515350" y="571500"/>
          <a:ext cx="0" cy="9525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2</xdr:row>
      <xdr:rowOff>0</xdr:rowOff>
    </xdr:from>
    <xdr:to>
      <xdr:col>14</xdr:col>
      <xdr:colOff>485775</xdr:colOff>
      <xdr:row>2</xdr:row>
      <xdr:rowOff>95250</xdr:rowOff>
    </xdr:to>
    <xdr:sp macro="" textlink="">
      <xdr:nvSpPr>
        <xdr:cNvPr id="6145" name="Text Box 1">
          <a:extLst>
            <a:ext uri="{FF2B5EF4-FFF2-40B4-BE49-F238E27FC236}">
              <a16:creationId xmlns:a16="http://schemas.microsoft.com/office/drawing/2014/main" xmlns="" id="{00000000-0008-0000-0800-000001180000}"/>
            </a:ext>
          </a:extLst>
        </xdr:cNvPr>
        <xdr:cNvSpPr txBox="1">
          <a:spLocks noChangeArrowheads="1"/>
        </xdr:cNvSpPr>
      </xdr:nvSpPr>
      <xdr:spPr bwMode="auto">
        <a:xfrm>
          <a:off x="7124700" y="342900"/>
          <a:ext cx="64865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15</xdr:col>
      <xdr:colOff>390525</xdr:colOff>
      <xdr:row>2</xdr:row>
      <xdr:rowOff>95250</xdr:rowOff>
    </xdr:to>
    <xdr:sp macro="" textlink="">
      <xdr:nvSpPr>
        <xdr:cNvPr id="6146" name="Text Box 4">
          <a:extLst>
            <a:ext uri="{FF2B5EF4-FFF2-40B4-BE49-F238E27FC236}">
              <a16:creationId xmlns:a16="http://schemas.microsoft.com/office/drawing/2014/main" xmlns="" id="{00000000-0008-0000-0800-000002180000}"/>
            </a:ext>
          </a:extLst>
        </xdr:cNvPr>
        <xdr:cNvSpPr txBox="1">
          <a:spLocks noChangeArrowheads="1"/>
        </xdr:cNvSpPr>
      </xdr:nvSpPr>
      <xdr:spPr bwMode="auto">
        <a:xfrm>
          <a:off x="7124700" y="342900"/>
          <a:ext cx="707707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15</xdr:col>
      <xdr:colOff>371475</xdr:colOff>
      <xdr:row>2</xdr:row>
      <xdr:rowOff>95250</xdr:rowOff>
    </xdr:to>
    <xdr:sp macro="" textlink="">
      <xdr:nvSpPr>
        <xdr:cNvPr id="6147" name="Text Box 1">
          <a:extLst>
            <a:ext uri="{FF2B5EF4-FFF2-40B4-BE49-F238E27FC236}">
              <a16:creationId xmlns:a16="http://schemas.microsoft.com/office/drawing/2014/main" xmlns="" id="{00000000-0008-0000-0800-000003180000}"/>
            </a:ext>
          </a:extLst>
        </xdr:cNvPr>
        <xdr:cNvSpPr txBox="1">
          <a:spLocks noChangeArrowheads="1"/>
        </xdr:cNvSpPr>
      </xdr:nvSpPr>
      <xdr:spPr bwMode="auto">
        <a:xfrm>
          <a:off x="7124700" y="342900"/>
          <a:ext cx="70580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15</xdr:col>
      <xdr:colOff>390525</xdr:colOff>
      <xdr:row>2</xdr:row>
      <xdr:rowOff>95250</xdr:rowOff>
    </xdr:to>
    <xdr:sp macro="" textlink="">
      <xdr:nvSpPr>
        <xdr:cNvPr id="6148" name="Text Box 4">
          <a:extLst>
            <a:ext uri="{FF2B5EF4-FFF2-40B4-BE49-F238E27FC236}">
              <a16:creationId xmlns:a16="http://schemas.microsoft.com/office/drawing/2014/main" xmlns="" id="{00000000-0008-0000-0800-000004180000}"/>
            </a:ext>
          </a:extLst>
        </xdr:cNvPr>
        <xdr:cNvSpPr txBox="1">
          <a:spLocks noChangeArrowheads="1"/>
        </xdr:cNvSpPr>
      </xdr:nvSpPr>
      <xdr:spPr bwMode="auto">
        <a:xfrm>
          <a:off x="7124700" y="342900"/>
          <a:ext cx="707707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14</xdr:col>
      <xdr:colOff>476250</xdr:colOff>
      <xdr:row>2</xdr:row>
      <xdr:rowOff>95250</xdr:rowOff>
    </xdr:to>
    <xdr:sp macro="" textlink="">
      <xdr:nvSpPr>
        <xdr:cNvPr id="6149" name="Text Box 35">
          <a:extLst>
            <a:ext uri="{FF2B5EF4-FFF2-40B4-BE49-F238E27FC236}">
              <a16:creationId xmlns:a16="http://schemas.microsoft.com/office/drawing/2014/main" xmlns="" id="{00000000-0008-0000-0800-000005180000}"/>
            </a:ext>
          </a:extLst>
        </xdr:cNvPr>
        <xdr:cNvSpPr txBox="1">
          <a:spLocks noChangeArrowheads="1"/>
        </xdr:cNvSpPr>
      </xdr:nvSpPr>
      <xdr:spPr bwMode="auto">
        <a:xfrm>
          <a:off x="7124700" y="342900"/>
          <a:ext cx="6477000"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15</xdr:col>
      <xdr:colOff>371475</xdr:colOff>
      <xdr:row>2</xdr:row>
      <xdr:rowOff>95250</xdr:rowOff>
    </xdr:to>
    <xdr:sp macro="" textlink="">
      <xdr:nvSpPr>
        <xdr:cNvPr id="6150" name="Text Box 1">
          <a:extLst>
            <a:ext uri="{FF2B5EF4-FFF2-40B4-BE49-F238E27FC236}">
              <a16:creationId xmlns:a16="http://schemas.microsoft.com/office/drawing/2014/main" xmlns="" id="{00000000-0008-0000-0800-000006180000}"/>
            </a:ext>
          </a:extLst>
        </xdr:cNvPr>
        <xdr:cNvSpPr txBox="1">
          <a:spLocks noChangeArrowheads="1"/>
        </xdr:cNvSpPr>
      </xdr:nvSpPr>
      <xdr:spPr bwMode="auto">
        <a:xfrm>
          <a:off x="7124700" y="342900"/>
          <a:ext cx="70580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14</xdr:col>
      <xdr:colOff>476250</xdr:colOff>
      <xdr:row>2</xdr:row>
      <xdr:rowOff>95250</xdr:rowOff>
    </xdr:to>
    <xdr:sp macro="" textlink="">
      <xdr:nvSpPr>
        <xdr:cNvPr id="6151" name="Text Box 1">
          <a:extLst>
            <a:ext uri="{FF2B5EF4-FFF2-40B4-BE49-F238E27FC236}">
              <a16:creationId xmlns:a16="http://schemas.microsoft.com/office/drawing/2014/main" xmlns="" id="{00000000-0008-0000-0800-000007180000}"/>
            </a:ext>
          </a:extLst>
        </xdr:cNvPr>
        <xdr:cNvSpPr txBox="1">
          <a:spLocks noChangeArrowheads="1"/>
        </xdr:cNvSpPr>
      </xdr:nvSpPr>
      <xdr:spPr bwMode="auto">
        <a:xfrm>
          <a:off x="7124700" y="342900"/>
          <a:ext cx="6477000"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15</xdr:col>
      <xdr:colOff>390525</xdr:colOff>
      <xdr:row>2</xdr:row>
      <xdr:rowOff>95250</xdr:rowOff>
    </xdr:to>
    <xdr:sp macro="" textlink="">
      <xdr:nvSpPr>
        <xdr:cNvPr id="6152" name="Text Box 4">
          <a:extLst>
            <a:ext uri="{FF2B5EF4-FFF2-40B4-BE49-F238E27FC236}">
              <a16:creationId xmlns:a16="http://schemas.microsoft.com/office/drawing/2014/main" xmlns="" id="{00000000-0008-0000-0800-000008180000}"/>
            </a:ext>
          </a:extLst>
        </xdr:cNvPr>
        <xdr:cNvSpPr txBox="1">
          <a:spLocks noChangeArrowheads="1"/>
        </xdr:cNvSpPr>
      </xdr:nvSpPr>
      <xdr:spPr bwMode="auto">
        <a:xfrm>
          <a:off x="7124700" y="342900"/>
          <a:ext cx="707707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15</xdr:col>
      <xdr:colOff>371475</xdr:colOff>
      <xdr:row>2</xdr:row>
      <xdr:rowOff>95250</xdr:rowOff>
    </xdr:to>
    <xdr:sp macro="" textlink="">
      <xdr:nvSpPr>
        <xdr:cNvPr id="6153" name="Text Box 1">
          <a:extLst>
            <a:ext uri="{FF2B5EF4-FFF2-40B4-BE49-F238E27FC236}">
              <a16:creationId xmlns:a16="http://schemas.microsoft.com/office/drawing/2014/main" xmlns="" id="{00000000-0008-0000-0800-000009180000}"/>
            </a:ext>
          </a:extLst>
        </xdr:cNvPr>
        <xdr:cNvSpPr txBox="1">
          <a:spLocks noChangeArrowheads="1"/>
        </xdr:cNvSpPr>
      </xdr:nvSpPr>
      <xdr:spPr bwMode="auto">
        <a:xfrm>
          <a:off x="7124700" y="342900"/>
          <a:ext cx="70580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15</xdr:col>
      <xdr:colOff>390525</xdr:colOff>
      <xdr:row>2</xdr:row>
      <xdr:rowOff>95250</xdr:rowOff>
    </xdr:to>
    <xdr:sp macro="" textlink="">
      <xdr:nvSpPr>
        <xdr:cNvPr id="6154" name="Text Box 4">
          <a:extLst>
            <a:ext uri="{FF2B5EF4-FFF2-40B4-BE49-F238E27FC236}">
              <a16:creationId xmlns:a16="http://schemas.microsoft.com/office/drawing/2014/main" xmlns="" id="{00000000-0008-0000-0800-00000A180000}"/>
            </a:ext>
          </a:extLst>
        </xdr:cNvPr>
        <xdr:cNvSpPr txBox="1">
          <a:spLocks noChangeArrowheads="1"/>
        </xdr:cNvSpPr>
      </xdr:nvSpPr>
      <xdr:spPr bwMode="auto">
        <a:xfrm>
          <a:off x="7124700" y="342900"/>
          <a:ext cx="707707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14</xdr:col>
      <xdr:colOff>476250</xdr:colOff>
      <xdr:row>2</xdr:row>
      <xdr:rowOff>95250</xdr:rowOff>
    </xdr:to>
    <xdr:sp macro="" textlink="">
      <xdr:nvSpPr>
        <xdr:cNvPr id="6155" name="Text Box 35">
          <a:extLst>
            <a:ext uri="{FF2B5EF4-FFF2-40B4-BE49-F238E27FC236}">
              <a16:creationId xmlns:a16="http://schemas.microsoft.com/office/drawing/2014/main" xmlns="" id="{00000000-0008-0000-0800-00000B180000}"/>
            </a:ext>
          </a:extLst>
        </xdr:cNvPr>
        <xdr:cNvSpPr txBox="1">
          <a:spLocks noChangeArrowheads="1"/>
        </xdr:cNvSpPr>
      </xdr:nvSpPr>
      <xdr:spPr bwMode="auto">
        <a:xfrm>
          <a:off x="7124700" y="342900"/>
          <a:ext cx="6477000"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15</xdr:col>
      <xdr:colOff>371475</xdr:colOff>
      <xdr:row>2</xdr:row>
      <xdr:rowOff>95250</xdr:rowOff>
    </xdr:to>
    <xdr:sp macro="" textlink="">
      <xdr:nvSpPr>
        <xdr:cNvPr id="6156" name="Text Box 1">
          <a:extLst>
            <a:ext uri="{FF2B5EF4-FFF2-40B4-BE49-F238E27FC236}">
              <a16:creationId xmlns:a16="http://schemas.microsoft.com/office/drawing/2014/main" xmlns="" id="{00000000-0008-0000-0800-00000C180000}"/>
            </a:ext>
          </a:extLst>
        </xdr:cNvPr>
        <xdr:cNvSpPr txBox="1">
          <a:spLocks noChangeArrowheads="1"/>
        </xdr:cNvSpPr>
      </xdr:nvSpPr>
      <xdr:spPr bwMode="auto">
        <a:xfrm>
          <a:off x="7124700" y="342900"/>
          <a:ext cx="70580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14</xdr:col>
      <xdr:colOff>476250</xdr:colOff>
      <xdr:row>2</xdr:row>
      <xdr:rowOff>95250</xdr:rowOff>
    </xdr:to>
    <xdr:sp macro="" textlink="">
      <xdr:nvSpPr>
        <xdr:cNvPr id="6157" name="Text Box 1">
          <a:extLst>
            <a:ext uri="{FF2B5EF4-FFF2-40B4-BE49-F238E27FC236}">
              <a16:creationId xmlns:a16="http://schemas.microsoft.com/office/drawing/2014/main" xmlns="" id="{00000000-0008-0000-0800-00000D180000}"/>
            </a:ext>
          </a:extLst>
        </xdr:cNvPr>
        <xdr:cNvSpPr txBox="1">
          <a:spLocks noChangeArrowheads="1"/>
        </xdr:cNvSpPr>
      </xdr:nvSpPr>
      <xdr:spPr bwMode="auto">
        <a:xfrm>
          <a:off x="7124700" y="342900"/>
          <a:ext cx="6477000"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15</xdr:col>
      <xdr:colOff>390525</xdr:colOff>
      <xdr:row>2</xdr:row>
      <xdr:rowOff>9525</xdr:rowOff>
    </xdr:to>
    <xdr:sp macro="" textlink="">
      <xdr:nvSpPr>
        <xdr:cNvPr id="6158" name="Text Box 4">
          <a:extLst>
            <a:ext uri="{FF2B5EF4-FFF2-40B4-BE49-F238E27FC236}">
              <a16:creationId xmlns:a16="http://schemas.microsoft.com/office/drawing/2014/main" xmlns="" id="{00000000-0008-0000-0800-00000E180000}"/>
            </a:ext>
          </a:extLst>
        </xdr:cNvPr>
        <xdr:cNvSpPr txBox="1">
          <a:spLocks noChangeArrowheads="1"/>
        </xdr:cNvSpPr>
      </xdr:nvSpPr>
      <xdr:spPr bwMode="auto">
        <a:xfrm>
          <a:off x="7124700" y="342900"/>
          <a:ext cx="7077075" cy="952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15</xdr:col>
      <xdr:colOff>371475</xdr:colOff>
      <xdr:row>2</xdr:row>
      <xdr:rowOff>95250</xdr:rowOff>
    </xdr:to>
    <xdr:sp macro="" textlink="">
      <xdr:nvSpPr>
        <xdr:cNvPr id="6159" name="Text Box 1">
          <a:extLst>
            <a:ext uri="{FF2B5EF4-FFF2-40B4-BE49-F238E27FC236}">
              <a16:creationId xmlns:a16="http://schemas.microsoft.com/office/drawing/2014/main" xmlns="" id="{00000000-0008-0000-0800-00000F180000}"/>
            </a:ext>
          </a:extLst>
        </xdr:cNvPr>
        <xdr:cNvSpPr txBox="1">
          <a:spLocks noChangeArrowheads="1"/>
        </xdr:cNvSpPr>
      </xdr:nvSpPr>
      <xdr:spPr bwMode="auto">
        <a:xfrm>
          <a:off x="7124700" y="342900"/>
          <a:ext cx="70580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15</xdr:col>
      <xdr:colOff>390525</xdr:colOff>
      <xdr:row>2</xdr:row>
      <xdr:rowOff>9525</xdr:rowOff>
    </xdr:to>
    <xdr:sp macro="" textlink="">
      <xdr:nvSpPr>
        <xdr:cNvPr id="6160" name="Text Box 4">
          <a:extLst>
            <a:ext uri="{FF2B5EF4-FFF2-40B4-BE49-F238E27FC236}">
              <a16:creationId xmlns:a16="http://schemas.microsoft.com/office/drawing/2014/main" xmlns="" id="{00000000-0008-0000-0800-000010180000}"/>
            </a:ext>
          </a:extLst>
        </xdr:cNvPr>
        <xdr:cNvSpPr txBox="1">
          <a:spLocks noChangeArrowheads="1"/>
        </xdr:cNvSpPr>
      </xdr:nvSpPr>
      <xdr:spPr bwMode="auto">
        <a:xfrm>
          <a:off x="7124700" y="342900"/>
          <a:ext cx="7077075" cy="952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14</xdr:col>
      <xdr:colOff>476250</xdr:colOff>
      <xdr:row>2</xdr:row>
      <xdr:rowOff>95250</xdr:rowOff>
    </xdr:to>
    <xdr:sp macro="" textlink="">
      <xdr:nvSpPr>
        <xdr:cNvPr id="6161" name="Text Box 35">
          <a:extLst>
            <a:ext uri="{FF2B5EF4-FFF2-40B4-BE49-F238E27FC236}">
              <a16:creationId xmlns:a16="http://schemas.microsoft.com/office/drawing/2014/main" xmlns="" id="{00000000-0008-0000-0800-000011180000}"/>
            </a:ext>
          </a:extLst>
        </xdr:cNvPr>
        <xdr:cNvSpPr txBox="1">
          <a:spLocks noChangeArrowheads="1"/>
        </xdr:cNvSpPr>
      </xdr:nvSpPr>
      <xdr:spPr bwMode="auto">
        <a:xfrm>
          <a:off x="7124700" y="342900"/>
          <a:ext cx="6477000"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15</xdr:col>
      <xdr:colOff>371475</xdr:colOff>
      <xdr:row>2</xdr:row>
      <xdr:rowOff>9525</xdr:rowOff>
    </xdr:to>
    <xdr:sp macro="" textlink="">
      <xdr:nvSpPr>
        <xdr:cNvPr id="6162" name="Text Box 1">
          <a:extLst>
            <a:ext uri="{FF2B5EF4-FFF2-40B4-BE49-F238E27FC236}">
              <a16:creationId xmlns:a16="http://schemas.microsoft.com/office/drawing/2014/main" xmlns="" id="{00000000-0008-0000-0800-000012180000}"/>
            </a:ext>
          </a:extLst>
        </xdr:cNvPr>
        <xdr:cNvSpPr txBox="1">
          <a:spLocks noChangeArrowheads="1"/>
        </xdr:cNvSpPr>
      </xdr:nvSpPr>
      <xdr:spPr bwMode="auto">
        <a:xfrm>
          <a:off x="7124700" y="342900"/>
          <a:ext cx="7058025" cy="952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15</xdr:col>
      <xdr:colOff>390525</xdr:colOff>
      <xdr:row>2</xdr:row>
      <xdr:rowOff>28575</xdr:rowOff>
    </xdr:to>
    <xdr:sp macro="" textlink="">
      <xdr:nvSpPr>
        <xdr:cNvPr id="6163" name="Text Box 4">
          <a:extLst>
            <a:ext uri="{FF2B5EF4-FFF2-40B4-BE49-F238E27FC236}">
              <a16:creationId xmlns:a16="http://schemas.microsoft.com/office/drawing/2014/main" xmlns="" id="{00000000-0008-0000-0800-000013180000}"/>
            </a:ext>
          </a:extLst>
        </xdr:cNvPr>
        <xdr:cNvSpPr txBox="1">
          <a:spLocks noChangeArrowheads="1"/>
        </xdr:cNvSpPr>
      </xdr:nvSpPr>
      <xdr:spPr bwMode="auto">
        <a:xfrm>
          <a:off x="7124700" y="342900"/>
          <a:ext cx="7077075" cy="2857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15</xdr:col>
      <xdr:colOff>390525</xdr:colOff>
      <xdr:row>2</xdr:row>
      <xdr:rowOff>28575</xdr:rowOff>
    </xdr:to>
    <xdr:sp macro="" textlink="">
      <xdr:nvSpPr>
        <xdr:cNvPr id="6164" name="Text Box 4">
          <a:extLst>
            <a:ext uri="{FF2B5EF4-FFF2-40B4-BE49-F238E27FC236}">
              <a16:creationId xmlns:a16="http://schemas.microsoft.com/office/drawing/2014/main" xmlns="" id="{00000000-0008-0000-0800-000014180000}"/>
            </a:ext>
          </a:extLst>
        </xdr:cNvPr>
        <xdr:cNvSpPr txBox="1">
          <a:spLocks noChangeArrowheads="1"/>
        </xdr:cNvSpPr>
      </xdr:nvSpPr>
      <xdr:spPr bwMode="auto">
        <a:xfrm>
          <a:off x="7124700" y="342900"/>
          <a:ext cx="7077075" cy="2857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15</xdr:col>
      <xdr:colOff>371475</xdr:colOff>
      <xdr:row>2</xdr:row>
      <xdr:rowOff>28575</xdr:rowOff>
    </xdr:to>
    <xdr:sp macro="" textlink="">
      <xdr:nvSpPr>
        <xdr:cNvPr id="6165" name="Text Box 1">
          <a:extLst>
            <a:ext uri="{FF2B5EF4-FFF2-40B4-BE49-F238E27FC236}">
              <a16:creationId xmlns:a16="http://schemas.microsoft.com/office/drawing/2014/main" xmlns="" id="{00000000-0008-0000-0800-000015180000}"/>
            </a:ext>
          </a:extLst>
        </xdr:cNvPr>
        <xdr:cNvSpPr txBox="1">
          <a:spLocks noChangeArrowheads="1"/>
        </xdr:cNvSpPr>
      </xdr:nvSpPr>
      <xdr:spPr bwMode="auto">
        <a:xfrm>
          <a:off x="7124700" y="342900"/>
          <a:ext cx="7058025" cy="2857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15</xdr:col>
      <xdr:colOff>371475</xdr:colOff>
      <xdr:row>2</xdr:row>
      <xdr:rowOff>28575</xdr:rowOff>
    </xdr:to>
    <xdr:sp macro="" textlink="">
      <xdr:nvSpPr>
        <xdr:cNvPr id="6166" name="Text Box 1">
          <a:extLst>
            <a:ext uri="{FF2B5EF4-FFF2-40B4-BE49-F238E27FC236}">
              <a16:creationId xmlns:a16="http://schemas.microsoft.com/office/drawing/2014/main" xmlns="" id="{00000000-0008-0000-0800-000016180000}"/>
            </a:ext>
          </a:extLst>
        </xdr:cNvPr>
        <xdr:cNvSpPr txBox="1">
          <a:spLocks noChangeArrowheads="1"/>
        </xdr:cNvSpPr>
      </xdr:nvSpPr>
      <xdr:spPr bwMode="auto">
        <a:xfrm>
          <a:off x="7124700" y="342900"/>
          <a:ext cx="7058025" cy="2857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14</xdr:col>
      <xdr:colOff>476250</xdr:colOff>
      <xdr:row>2</xdr:row>
      <xdr:rowOff>95250</xdr:rowOff>
    </xdr:to>
    <xdr:sp macro="" textlink="">
      <xdr:nvSpPr>
        <xdr:cNvPr id="6167" name="Text Box 1">
          <a:extLst>
            <a:ext uri="{FF2B5EF4-FFF2-40B4-BE49-F238E27FC236}">
              <a16:creationId xmlns:a16="http://schemas.microsoft.com/office/drawing/2014/main" xmlns="" id="{00000000-0008-0000-0800-000017180000}"/>
            </a:ext>
          </a:extLst>
        </xdr:cNvPr>
        <xdr:cNvSpPr txBox="1">
          <a:spLocks noChangeArrowheads="1"/>
        </xdr:cNvSpPr>
      </xdr:nvSpPr>
      <xdr:spPr bwMode="auto">
        <a:xfrm>
          <a:off x="7124700" y="342900"/>
          <a:ext cx="6477000"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15</xdr:col>
      <xdr:colOff>390525</xdr:colOff>
      <xdr:row>2</xdr:row>
      <xdr:rowOff>9525</xdr:rowOff>
    </xdr:to>
    <xdr:sp macro="" textlink="">
      <xdr:nvSpPr>
        <xdr:cNvPr id="6168" name="Text Box 4">
          <a:extLst>
            <a:ext uri="{FF2B5EF4-FFF2-40B4-BE49-F238E27FC236}">
              <a16:creationId xmlns:a16="http://schemas.microsoft.com/office/drawing/2014/main" xmlns="" id="{00000000-0008-0000-0800-000018180000}"/>
            </a:ext>
          </a:extLst>
        </xdr:cNvPr>
        <xdr:cNvSpPr txBox="1">
          <a:spLocks noChangeArrowheads="1"/>
        </xdr:cNvSpPr>
      </xdr:nvSpPr>
      <xdr:spPr bwMode="auto">
        <a:xfrm>
          <a:off x="7124700" y="342900"/>
          <a:ext cx="7077075" cy="952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15</xdr:col>
      <xdr:colOff>390525</xdr:colOff>
      <xdr:row>2</xdr:row>
      <xdr:rowOff>9525</xdr:rowOff>
    </xdr:to>
    <xdr:sp macro="" textlink="">
      <xdr:nvSpPr>
        <xdr:cNvPr id="6169" name="Text Box 4">
          <a:extLst>
            <a:ext uri="{FF2B5EF4-FFF2-40B4-BE49-F238E27FC236}">
              <a16:creationId xmlns:a16="http://schemas.microsoft.com/office/drawing/2014/main" xmlns="" id="{00000000-0008-0000-0800-000019180000}"/>
            </a:ext>
          </a:extLst>
        </xdr:cNvPr>
        <xdr:cNvSpPr txBox="1">
          <a:spLocks noChangeArrowheads="1"/>
        </xdr:cNvSpPr>
      </xdr:nvSpPr>
      <xdr:spPr bwMode="auto">
        <a:xfrm>
          <a:off x="7124700" y="342900"/>
          <a:ext cx="7077075" cy="9525"/>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523875</xdr:colOff>
      <xdr:row>2</xdr:row>
      <xdr:rowOff>0</xdr:rowOff>
    </xdr:from>
    <xdr:to>
      <xdr:col>28</xdr:col>
      <xdr:colOff>171450</xdr:colOff>
      <xdr:row>2</xdr:row>
      <xdr:rowOff>95250</xdr:rowOff>
    </xdr:to>
    <xdr:sp macro="" textlink="">
      <xdr:nvSpPr>
        <xdr:cNvPr id="7169" name="Text Box 1">
          <a:extLst>
            <a:ext uri="{FF2B5EF4-FFF2-40B4-BE49-F238E27FC236}">
              <a16:creationId xmlns:a16="http://schemas.microsoft.com/office/drawing/2014/main" xmlns="" id="{00000000-0008-0000-0900-0000011C0000}"/>
            </a:ext>
          </a:extLst>
        </xdr:cNvPr>
        <xdr:cNvSpPr txBox="1">
          <a:spLocks noChangeArrowheads="1"/>
        </xdr:cNvSpPr>
      </xdr:nvSpPr>
      <xdr:spPr bwMode="auto">
        <a:xfrm>
          <a:off x="8820150" y="571500"/>
          <a:ext cx="1543050"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29</xdr:col>
      <xdr:colOff>85725</xdr:colOff>
      <xdr:row>2</xdr:row>
      <xdr:rowOff>95250</xdr:rowOff>
    </xdr:to>
    <xdr:sp macro="" textlink="">
      <xdr:nvSpPr>
        <xdr:cNvPr id="7170" name="Text Box 4">
          <a:extLst>
            <a:ext uri="{FF2B5EF4-FFF2-40B4-BE49-F238E27FC236}">
              <a16:creationId xmlns:a16="http://schemas.microsoft.com/office/drawing/2014/main" xmlns="" id="{00000000-0008-0000-0900-0000021C0000}"/>
            </a:ext>
          </a:extLst>
        </xdr:cNvPr>
        <xdr:cNvSpPr txBox="1">
          <a:spLocks noChangeArrowheads="1"/>
        </xdr:cNvSpPr>
      </xdr:nvSpPr>
      <xdr:spPr bwMode="auto">
        <a:xfrm>
          <a:off x="8820150" y="571500"/>
          <a:ext cx="21431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29</xdr:col>
      <xdr:colOff>66675</xdr:colOff>
      <xdr:row>2</xdr:row>
      <xdr:rowOff>95250</xdr:rowOff>
    </xdr:to>
    <xdr:sp macro="" textlink="">
      <xdr:nvSpPr>
        <xdr:cNvPr id="7171" name="Text Box 1">
          <a:extLst>
            <a:ext uri="{FF2B5EF4-FFF2-40B4-BE49-F238E27FC236}">
              <a16:creationId xmlns:a16="http://schemas.microsoft.com/office/drawing/2014/main" xmlns="" id="{00000000-0008-0000-0900-0000031C0000}"/>
            </a:ext>
          </a:extLst>
        </xdr:cNvPr>
        <xdr:cNvSpPr txBox="1">
          <a:spLocks noChangeArrowheads="1"/>
        </xdr:cNvSpPr>
      </xdr:nvSpPr>
      <xdr:spPr bwMode="auto">
        <a:xfrm>
          <a:off x="8820150" y="571500"/>
          <a:ext cx="212407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29</xdr:col>
      <xdr:colOff>85725</xdr:colOff>
      <xdr:row>2</xdr:row>
      <xdr:rowOff>95250</xdr:rowOff>
    </xdr:to>
    <xdr:sp macro="" textlink="">
      <xdr:nvSpPr>
        <xdr:cNvPr id="7172" name="Text Box 4">
          <a:extLst>
            <a:ext uri="{FF2B5EF4-FFF2-40B4-BE49-F238E27FC236}">
              <a16:creationId xmlns:a16="http://schemas.microsoft.com/office/drawing/2014/main" xmlns="" id="{00000000-0008-0000-0900-0000041C0000}"/>
            </a:ext>
          </a:extLst>
        </xdr:cNvPr>
        <xdr:cNvSpPr txBox="1">
          <a:spLocks noChangeArrowheads="1"/>
        </xdr:cNvSpPr>
      </xdr:nvSpPr>
      <xdr:spPr bwMode="auto">
        <a:xfrm>
          <a:off x="8820150" y="571500"/>
          <a:ext cx="2143125" cy="95250"/>
        </a:xfrm>
        <a:prstGeom prst="rect">
          <a:avLst/>
        </a:prstGeom>
        <a:noFill/>
        <a:ln w="9525">
          <a:noFill/>
          <a:miter lim="800000"/>
          <a:headEnd/>
          <a:tailEnd/>
        </a:ln>
      </xdr:spPr>
    </xdr:sp>
    <xdr:clientData/>
  </xdr:twoCellAnchor>
  <xdr:twoCellAnchor editAs="oneCell">
    <xdr:from>
      <xdr:col>7</xdr:col>
      <xdr:colOff>523875</xdr:colOff>
      <xdr:row>2</xdr:row>
      <xdr:rowOff>0</xdr:rowOff>
    </xdr:from>
    <xdr:to>
      <xdr:col>28</xdr:col>
      <xdr:colOff>171450</xdr:colOff>
      <xdr:row>2</xdr:row>
      <xdr:rowOff>95250</xdr:rowOff>
    </xdr:to>
    <xdr:sp macro="" textlink="">
      <xdr:nvSpPr>
        <xdr:cNvPr id="7173" name="Text Box 35">
          <a:extLst>
            <a:ext uri="{FF2B5EF4-FFF2-40B4-BE49-F238E27FC236}">
              <a16:creationId xmlns:a16="http://schemas.microsoft.com/office/drawing/2014/main" xmlns="" id="{00000000-0008-0000-0900-0000051C0000}"/>
            </a:ext>
          </a:extLst>
        </xdr:cNvPr>
        <xdr:cNvSpPr txBox="1">
          <a:spLocks noChangeArrowheads="1"/>
        </xdr:cNvSpPr>
      </xdr:nvSpPr>
      <xdr:spPr bwMode="auto">
        <a:xfrm>
          <a:off x="8820150" y="571500"/>
          <a:ext cx="1543050"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29</xdr:col>
      <xdr:colOff>66675</xdr:colOff>
      <xdr:row>2</xdr:row>
      <xdr:rowOff>95250</xdr:rowOff>
    </xdr:to>
    <xdr:sp macro="" textlink="">
      <xdr:nvSpPr>
        <xdr:cNvPr id="7174" name="Text Box 1">
          <a:extLst>
            <a:ext uri="{FF2B5EF4-FFF2-40B4-BE49-F238E27FC236}">
              <a16:creationId xmlns:a16="http://schemas.microsoft.com/office/drawing/2014/main" xmlns="" id="{00000000-0008-0000-0900-0000061C0000}"/>
            </a:ext>
          </a:extLst>
        </xdr:cNvPr>
        <xdr:cNvSpPr txBox="1">
          <a:spLocks noChangeArrowheads="1"/>
        </xdr:cNvSpPr>
      </xdr:nvSpPr>
      <xdr:spPr bwMode="auto">
        <a:xfrm>
          <a:off x="8820150" y="571500"/>
          <a:ext cx="2124075" cy="95250"/>
        </a:xfrm>
        <a:prstGeom prst="rect">
          <a:avLst/>
        </a:prstGeom>
        <a:noFill/>
        <a:ln w="9525">
          <a:noFill/>
          <a:miter lim="800000"/>
          <a:headEnd/>
          <a:tailEnd/>
        </a:ln>
      </xdr:spPr>
    </xdr:sp>
    <xdr:clientData/>
  </xdr:twoCellAnchor>
  <xdr:twoCellAnchor editAs="oneCell">
    <xdr:from>
      <xdr:col>7</xdr:col>
      <xdr:colOff>523875</xdr:colOff>
      <xdr:row>2</xdr:row>
      <xdr:rowOff>0</xdr:rowOff>
    </xdr:from>
    <xdr:to>
      <xdr:col>28</xdr:col>
      <xdr:colOff>171450</xdr:colOff>
      <xdr:row>2</xdr:row>
      <xdr:rowOff>95250</xdr:rowOff>
    </xdr:to>
    <xdr:sp macro="" textlink="">
      <xdr:nvSpPr>
        <xdr:cNvPr id="7175" name="Text Box 1">
          <a:extLst>
            <a:ext uri="{FF2B5EF4-FFF2-40B4-BE49-F238E27FC236}">
              <a16:creationId xmlns:a16="http://schemas.microsoft.com/office/drawing/2014/main" xmlns="" id="{00000000-0008-0000-0900-0000071C0000}"/>
            </a:ext>
          </a:extLst>
        </xdr:cNvPr>
        <xdr:cNvSpPr txBox="1">
          <a:spLocks noChangeArrowheads="1"/>
        </xdr:cNvSpPr>
      </xdr:nvSpPr>
      <xdr:spPr bwMode="auto">
        <a:xfrm>
          <a:off x="8820150" y="571500"/>
          <a:ext cx="1543050"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29</xdr:col>
      <xdr:colOff>85725</xdr:colOff>
      <xdr:row>2</xdr:row>
      <xdr:rowOff>95250</xdr:rowOff>
    </xdr:to>
    <xdr:sp macro="" textlink="">
      <xdr:nvSpPr>
        <xdr:cNvPr id="7176" name="Text Box 4">
          <a:extLst>
            <a:ext uri="{FF2B5EF4-FFF2-40B4-BE49-F238E27FC236}">
              <a16:creationId xmlns:a16="http://schemas.microsoft.com/office/drawing/2014/main" xmlns="" id="{00000000-0008-0000-0900-0000081C0000}"/>
            </a:ext>
          </a:extLst>
        </xdr:cNvPr>
        <xdr:cNvSpPr txBox="1">
          <a:spLocks noChangeArrowheads="1"/>
        </xdr:cNvSpPr>
      </xdr:nvSpPr>
      <xdr:spPr bwMode="auto">
        <a:xfrm>
          <a:off x="8820150" y="571500"/>
          <a:ext cx="21431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29</xdr:col>
      <xdr:colOff>66675</xdr:colOff>
      <xdr:row>2</xdr:row>
      <xdr:rowOff>95250</xdr:rowOff>
    </xdr:to>
    <xdr:sp macro="" textlink="">
      <xdr:nvSpPr>
        <xdr:cNvPr id="7177" name="Text Box 1">
          <a:extLst>
            <a:ext uri="{FF2B5EF4-FFF2-40B4-BE49-F238E27FC236}">
              <a16:creationId xmlns:a16="http://schemas.microsoft.com/office/drawing/2014/main" xmlns="" id="{00000000-0008-0000-0900-0000091C0000}"/>
            </a:ext>
          </a:extLst>
        </xdr:cNvPr>
        <xdr:cNvSpPr txBox="1">
          <a:spLocks noChangeArrowheads="1"/>
        </xdr:cNvSpPr>
      </xdr:nvSpPr>
      <xdr:spPr bwMode="auto">
        <a:xfrm>
          <a:off x="8820150" y="571500"/>
          <a:ext cx="212407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29</xdr:col>
      <xdr:colOff>85725</xdr:colOff>
      <xdr:row>2</xdr:row>
      <xdr:rowOff>95250</xdr:rowOff>
    </xdr:to>
    <xdr:sp macro="" textlink="">
      <xdr:nvSpPr>
        <xdr:cNvPr id="7178" name="Text Box 4">
          <a:extLst>
            <a:ext uri="{FF2B5EF4-FFF2-40B4-BE49-F238E27FC236}">
              <a16:creationId xmlns:a16="http://schemas.microsoft.com/office/drawing/2014/main" xmlns="" id="{00000000-0008-0000-0900-00000A1C0000}"/>
            </a:ext>
          </a:extLst>
        </xdr:cNvPr>
        <xdr:cNvSpPr txBox="1">
          <a:spLocks noChangeArrowheads="1"/>
        </xdr:cNvSpPr>
      </xdr:nvSpPr>
      <xdr:spPr bwMode="auto">
        <a:xfrm>
          <a:off x="8820150" y="571500"/>
          <a:ext cx="2143125" cy="95250"/>
        </a:xfrm>
        <a:prstGeom prst="rect">
          <a:avLst/>
        </a:prstGeom>
        <a:noFill/>
        <a:ln w="9525">
          <a:noFill/>
          <a:miter lim="800000"/>
          <a:headEnd/>
          <a:tailEnd/>
        </a:ln>
      </xdr:spPr>
    </xdr:sp>
    <xdr:clientData/>
  </xdr:twoCellAnchor>
  <xdr:twoCellAnchor editAs="oneCell">
    <xdr:from>
      <xdr:col>7</xdr:col>
      <xdr:colOff>523875</xdr:colOff>
      <xdr:row>2</xdr:row>
      <xdr:rowOff>0</xdr:rowOff>
    </xdr:from>
    <xdr:to>
      <xdr:col>28</xdr:col>
      <xdr:colOff>171450</xdr:colOff>
      <xdr:row>2</xdr:row>
      <xdr:rowOff>95250</xdr:rowOff>
    </xdr:to>
    <xdr:sp macro="" textlink="">
      <xdr:nvSpPr>
        <xdr:cNvPr id="7179" name="Text Box 35">
          <a:extLst>
            <a:ext uri="{FF2B5EF4-FFF2-40B4-BE49-F238E27FC236}">
              <a16:creationId xmlns:a16="http://schemas.microsoft.com/office/drawing/2014/main" xmlns="" id="{00000000-0008-0000-0900-00000B1C0000}"/>
            </a:ext>
          </a:extLst>
        </xdr:cNvPr>
        <xdr:cNvSpPr txBox="1">
          <a:spLocks noChangeArrowheads="1"/>
        </xdr:cNvSpPr>
      </xdr:nvSpPr>
      <xdr:spPr bwMode="auto">
        <a:xfrm>
          <a:off x="8820150" y="571500"/>
          <a:ext cx="1543050"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29</xdr:col>
      <xdr:colOff>66675</xdr:colOff>
      <xdr:row>2</xdr:row>
      <xdr:rowOff>95250</xdr:rowOff>
    </xdr:to>
    <xdr:sp macro="" textlink="">
      <xdr:nvSpPr>
        <xdr:cNvPr id="7180" name="Text Box 1">
          <a:extLst>
            <a:ext uri="{FF2B5EF4-FFF2-40B4-BE49-F238E27FC236}">
              <a16:creationId xmlns:a16="http://schemas.microsoft.com/office/drawing/2014/main" xmlns="" id="{00000000-0008-0000-0900-00000C1C0000}"/>
            </a:ext>
          </a:extLst>
        </xdr:cNvPr>
        <xdr:cNvSpPr txBox="1">
          <a:spLocks noChangeArrowheads="1"/>
        </xdr:cNvSpPr>
      </xdr:nvSpPr>
      <xdr:spPr bwMode="auto">
        <a:xfrm>
          <a:off x="8820150" y="571500"/>
          <a:ext cx="2124075" cy="95250"/>
        </a:xfrm>
        <a:prstGeom prst="rect">
          <a:avLst/>
        </a:prstGeom>
        <a:noFill/>
        <a:ln w="9525">
          <a:noFill/>
          <a:miter lim="800000"/>
          <a:headEnd/>
          <a:tailEnd/>
        </a:ln>
      </xdr:spPr>
    </xdr:sp>
    <xdr:clientData/>
  </xdr:twoCellAnchor>
  <xdr:twoCellAnchor editAs="oneCell">
    <xdr:from>
      <xdr:col>7</xdr:col>
      <xdr:colOff>523875</xdr:colOff>
      <xdr:row>2</xdr:row>
      <xdr:rowOff>0</xdr:rowOff>
    </xdr:from>
    <xdr:to>
      <xdr:col>28</xdr:col>
      <xdr:colOff>171450</xdr:colOff>
      <xdr:row>2</xdr:row>
      <xdr:rowOff>95250</xdr:rowOff>
    </xdr:to>
    <xdr:sp macro="" textlink="">
      <xdr:nvSpPr>
        <xdr:cNvPr id="7181" name="Text Box 1">
          <a:extLst>
            <a:ext uri="{FF2B5EF4-FFF2-40B4-BE49-F238E27FC236}">
              <a16:creationId xmlns:a16="http://schemas.microsoft.com/office/drawing/2014/main" xmlns="" id="{00000000-0008-0000-0900-00000D1C0000}"/>
            </a:ext>
          </a:extLst>
        </xdr:cNvPr>
        <xdr:cNvSpPr txBox="1">
          <a:spLocks noChangeArrowheads="1"/>
        </xdr:cNvSpPr>
      </xdr:nvSpPr>
      <xdr:spPr bwMode="auto">
        <a:xfrm>
          <a:off x="8820150" y="571500"/>
          <a:ext cx="1543050"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29</xdr:col>
      <xdr:colOff>85725</xdr:colOff>
      <xdr:row>2</xdr:row>
      <xdr:rowOff>9525</xdr:rowOff>
    </xdr:to>
    <xdr:sp macro="" textlink="">
      <xdr:nvSpPr>
        <xdr:cNvPr id="7182" name="Text Box 4">
          <a:extLst>
            <a:ext uri="{FF2B5EF4-FFF2-40B4-BE49-F238E27FC236}">
              <a16:creationId xmlns:a16="http://schemas.microsoft.com/office/drawing/2014/main" xmlns="" id="{00000000-0008-0000-0900-00000E1C0000}"/>
            </a:ext>
          </a:extLst>
        </xdr:cNvPr>
        <xdr:cNvSpPr txBox="1">
          <a:spLocks noChangeArrowheads="1"/>
        </xdr:cNvSpPr>
      </xdr:nvSpPr>
      <xdr:spPr bwMode="auto">
        <a:xfrm>
          <a:off x="8820150" y="571500"/>
          <a:ext cx="2143125" cy="952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29</xdr:col>
      <xdr:colOff>66675</xdr:colOff>
      <xdr:row>2</xdr:row>
      <xdr:rowOff>95250</xdr:rowOff>
    </xdr:to>
    <xdr:sp macro="" textlink="">
      <xdr:nvSpPr>
        <xdr:cNvPr id="7183" name="Text Box 1">
          <a:extLst>
            <a:ext uri="{FF2B5EF4-FFF2-40B4-BE49-F238E27FC236}">
              <a16:creationId xmlns:a16="http://schemas.microsoft.com/office/drawing/2014/main" xmlns="" id="{00000000-0008-0000-0900-00000F1C0000}"/>
            </a:ext>
          </a:extLst>
        </xdr:cNvPr>
        <xdr:cNvSpPr txBox="1">
          <a:spLocks noChangeArrowheads="1"/>
        </xdr:cNvSpPr>
      </xdr:nvSpPr>
      <xdr:spPr bwMode="auto">
        <a:xfrm>
          <a:off x="8820150" y="571500"/>
          <a:ext cx="212407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29</xdr:col>
      <xdr:colOff>85725</xdr:colOff>
      <xdr:row>2</xdr:row>
      <xdr:rowOff>9525</xdr:rowOff>
    </xdr:to>
    <xdr:sp macro="" textlink="">
      <xdr:nvSpPr>
        <xdr:cNvPr id="7184" name="Text Box 4">
          <a:extLst>
            <a:ext uri="{FF2B5EF4-FFF2-40B4-BE49-F238E27FC236}">
              <a16:creationId xmlns:a16="http://schemas.microsoft.com/office/drawing/2014/main" xmlns="" id="{00000000-0008-0000-0900-0000101C0000}"/>
            </a:ext>
          </a:extLst>
        </xdr:cNvPr>
        <xdr:cNvSpPr txBox="1">
          <a:spLocks noChangeArrowheads="1"/>
        </xdr:cNvSpPr>
      </xdr:nvSpPr>
      <xdr:spPr bwMode="auto">
        <a:xfrm>
          <a:off x="8820150" y="571500"/>
          <a:ext cx="2143125" cy="9525"/>
        </a:xfrm>
        <a:prstGeom prst="rect">
          <a:avLst/>
        </a:prstGeom>
        <a:noFill/>
        <a:ln w="9525">
          <a:noFill/>
          <a:miter lim="800000"/>
          <a:headEnd/>
          <a:tailEnd/>
        </a:ln>
      </xdr:spPr>
    </xdr:sp>
    <xdr:clientData/>
  </xdr:twoCellAnchor>
  <xdr:twoCellAnchor editAs="oneCell">
    <xdr:from>
      <xdr:col>7</xdr:col>
      <xdr:colOff>523875</xdr:colOff>
      <xdr:row>2</xdr:row>
      <xdr:rowOff>0</xdr:rowOff>
    </xdr:from>
    <xdr:to>
      <xdr:col>28</xdr:col>
      <xdr:colOff>171450</xdr:colOff>
      <xdr:row>2</xdr:row>
      <xdr:rowOff>95250</xdr:rowOff>
    </xdr:to>
    <xdr:sp macro="" textlink="">
      <xdr:nvSpPr>
        <xdr:cNvPr id="7185" name="Text Box 35">
          <a:extLst>
            <a:ext uri="{FF2B5EF4-FFF2-40B4-BE49-F238E27FC236}">
              <a16:creationId xmlns:a16="http://schemas.microsoft.com/office/drawing/2014/main" xmlns="" id="{00000000-0008-0000-0900-0000111C0000}"/>
            </a:ext>
          </a:extLst>
        </xdr:cNvPr>
        <xdr:cNvSpPr txBox="1">
          <a:spLocks noChangeArrowheads="1"/>
        </xdr:cNvSpPr>
      </xdr:nvSpPr>
      <xdr:spPr bwMode="auto">
        <a:xfrm>
          <a:off x="8820150" y="571500"/>
          <a:ext cx="1543050"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29</xdr:col>
      <xdr:colOff>66675</xdr:colOff>
      <xdr:row>2</xdr:row>
      <xdr:rowOff>9525</xdr:rowOff>
    </xdr:to>
    <xdr:sp macro="" textlink="">
      <xdr:nvSpPr>
        <xdr:cNvPr id="7186" name="Text Box 1">
          <a:extLst>
            <a:ext uri="{FF2B5EF4-FFF2-40B4-BE49-F238E27FC236}">
              <a16:creationId xmlns:a16="http://schemas.microsoft.com/office/drawing/2014/main" xmlns="" id="{00000000-0008-0000-0900-0000121C0000}"/>
            </a:ext>
          </a:extLst>
        </xdr:cNvPr>
        <xdr:cNvSpPr txBox="1">
          <a:spLocks noChangeArrowheads="1"/>
        </xdr:cNvSpPr>
      </xdr:nvSpPr>
      <xdr:spPr bwMode="auto">
        <a:xfrm>
          <a:off x="8820150" y="571500"/>
          <a:ext cx="2124075" cy="952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29</xdr:col>
      <xdr:colOff>85725</xdr:colOff>
      <xdr:row>2</xdr:row>
      <xdr:rowOff>28575</xdr:rowOff>
    </xdr:to>
    <xdr:sp macro="" textlink="">
      <xdr:nvSpPr>
        <xdr:cNvPr id="7187" name="Text Box 4">
          <a:extLst>
            <a:ext uri="{FF2B5EF4-FFF2-40B4-BE49-F238E27FC236}">
              <a16:creationId xmlns:a16="http://schemas.microsoft.com/office/drawing/2014/main" xmlns="" id="{00000000-0008-0000-0900-0000131C0000}"/>
            </a:ext>
          </a:extLst>
        </xdr:cNvPr>
        <xdr:cNvSpPr txBox="1">
          <a:spLocks noChangeArrowheads="1"/>
        </xdr:cNvSpPr>
      </xdr:nvSpPr>
      <xdr:spPr bwMode="auto">
        <a:xfrm>
          <a:off x="8820150" y="571500"/>
          <a:ext cx="2143125" cy="2857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29</xdr:col>
      <xdr:colOff>85725</xdr:colOff>
      <xdr:row>2</xdr:row>
      <xdr:rowOff>28575</xdr:rowOff>
    </xdr:to>
    <xdr:sp macro="" textlink="">
      <xdr:nvSpPr>
        <xdr:cNvPr id="7188" name="Text Box 4">
          <a:extLst>
            <a:ext uri="{FF2B5EF4-FFF2-40B4-BE49-F238E27FC236}">
              <a16:creationId xmlns:a16="http://schemas.microsoft.com/office/drawing/2014/main" xmlns="" id="{00000000-0008-0000-0900-0000141C0000}"/>
            </a:ext>
          </a:extLst>
        </xdr:cNvPr>
        <xdr:cNvSpPr txBox="1">
          <a:spLocks noChangeArrowheads="1"/>
        </xdr:cNvSpPr>
      </xdr:nvSpPr>
      <xdr:spPr bwMode="auto">
        <a:xfrm>
          <a:off x="8820150" y="571500"/>
          <a:ext cx="2143125" cy="2857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29</xdr:col>
      <xdr:colOff>66675</xdr:colOff>
      <xdr:row>2</xdr:row>
      <xdr:rowOff>28575</xdr:rowOff>
    </xdr:to>
    <xdr:sp macro="" textlink="">
      <xdr:nvSpPr>
        <xdr:cNvPr id="7189" name="Text Box 1">
          <a:extLst>
            <a:ext uri="{FF2B5EF4-FFF2-40B4-BE49-F238E27FC236}">
              <a16:creationId xmlns:a16="http://schemas.microsoft.com/office/drawing/2014/main" xmlns="" id="{00000000-0008-0000-0900-0000151C0000}"/>
            </a:ext>
          </a:extLst>
        </xdr:cNvPr>
        <xdr:cNvSpPr txBox="1">
          <a:spLocks noChangeArrowheads="1"/>
        </xdr:cNvSpPr>
      </xdr:nvSpPr>
      <xdr:spPr bwMode="auto">
        <a:xfrm>
          <a:off x="8820150" y="571500"/>
          <a:ext cx="2124075" cy="2857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29</xdr:col>
      <xdr:colOff>66675</xdr:colOff>
      <xdr:row>2</xdr:row>
      <xdr:rowOff>28575</xdr:rowOff>
    </xdr:to>
    <xdr:sp macro="" textlink="">
      <xdr:nvSpPr>
        <xdr:cNvPr id="7190" name="Text Box 1">
          <a:extLst>
            <a:ext uri="{FF2B5EF4-FFF2-40B4-BE49-F238E27FC236}">
              <a16:creationId xmlns:a16="http://schemas.microsoft.com/office/drawing/2014/main" xmlns="" id="{00000000-0008-0000-0900-0000161C0000}"/>
            </a:ext>
          </a:extLst>
        </xdr:cNvPr>
        <xdr:cNvSpPr txBox="1">
          <a:spLocks noChangeArrowheads="1"/>
        </xdr:cNvSpPr>
      </xdr:nvSpPr>
      <xdr:spPr bwMode="auto">
        <a:xfrm>
          <a:off x="8820150" y="571500"/>
          <a:ext cx="2124075" cy="28575"/>
        </a:xfrm>
        <a:prstGeom prst="rect">
          <a:avLst/>
        </a:prstGeom>
        <a:noFill/>
        <a:ln w="9525">
          <a:noFill/>
          <a:miter lim="800000"/>
          <a:headEnd/>
          <a:tailEnd/>
        </a:ln>
      </xdr:spPr>
    </xdr:sp>
    <xdr:clientData/>
  </xdr:twoCellAnchor>
  <xdr:twoCellAnchor editAs="oneCell">
    <xdr:from>
      <xdr:col>7</xdr:col>
      <xdr:colOff>523875</xdr:colOff>
      <xdr:row>2</xdr:row>
      <xdr:rowOff>0</xdr:rowOff>
    </xdr:from>
    <xdr:to>
      <xdr:col>28</xdr:col>
      <xdr:colOff>171450</xdr:colOff>
      <xdr:row>2</xdr:row>
      <xdr:rowOff>95250</xdr:rowOff>
    </xdr:to>
    <xdr:sp macro="" textlink="">
      <xdr:nvSpPr>
        <xdr:cNvPr id="7191" name="Text Box 1">
          <a:extLst>
            <a:ext uri="{FF2B5EF4-FFF2-40B4-BE49-F238E27FC236}">
              <a16:creationId xmlns:a16="http://schemas.microsoft.com/office/drawing/2014/main" xmlns="" id="{00000000-0008-0000-0900-0000171C0000}"/>
            </a:ext>
          </a:extLst>
        </xdr:cNvPr>
        <xdr:cNvSpPr txBox="1">
          <a:spLocks noChangeArrowheads="1"/>
        </xdr:cNvSpPr>
      </xdr:nvSpPr>
      <xdr:spPr bwMode="auto">
        <a:xfrm>
          <a:off x="8820150" y="571500"/>
          <a:ext cx="1543050"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29</xdr:col>
      <xdr:colOff>85725</xdr:colOff>
      <xdr:row>2</xdr:row>
      <xdr:rowOff>9525</xdr:rowOff>
    </xdr:to>
    <xdr:sp macro="" textlink="">
      <xdr:nvSpPr>
        <xdr:cNvPr id="7192" name="Text Box 4">
          <a:extLst>
            <a:ext uri="{FF2B5EF4-FFF2-40B4-BE49-F238E27FC236}">
              <a16:creationId xmlns:a16="http://schemas.microsoft.com/office/drawing/2014/main" xmlns="" id="{00000000-0008-0000-0900-0000181C0000}"/>
            </a:ext>
          </a:extLst>
        </xdr:cNvPr>
        <xdr:cNvSpPr txBox="1">
          <a:spLocks noChangeArrowheads="1"/>
        </xdr:cNvSpPr>
      </xdr:nvSpPr>
      <xdr:spPr bwMode="auto">
        <a:xfrm>
          <a:off x="8820150" y="571500"/>
          <a:ext cx="2143125" cy="952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29</xdr:col>
      <xdr:colOff>66675</xdr:colOff>
      <xdr:row>2</xdr:row>
      <xdr:rowOff>95250</xdr:rowOff>
    </xdr:to>
    <xdr:sp macro="" textlink="">
      <xdr:nvSpPr>
        <xdr:cNvPr id="7193" name="Text Box 1">
          <a:extLst>
            <a:ext uri="{FF2B5EF4-FFF2-40B4-BE49-F238E27FC236}">
              <a16:creationId xmlns:a16="http://schemas.microsoft.com/office/drawing/2014/main" xmlns="" id="{00000000-0008-0000-0900-0000191C0000}"/>
            </a:ext>
          </a:extLst>
        </xdr:cNvPr>
        <xdr:cNvSpPr txBox="1">
          <a:spLocks noChangeArrowheads="1"/>
        </xdr:cNvSpPr>
      </xdr:nvSpPr>
      <xdr:spPr bwMode="auto">
        <a:xfrm>
          <a:off x="8820150" y="571500"/>
          <a:ext cx="212407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29</xdr:col>
      <xdr:colOff>85725</xdr:colOff>
      <xdr:row>2</xdr:row>
      <xdr:rowOff>9525</xdr:rowOff>
    </xdr:to>
    <xdr:sp macro="" textlink="">
      <xdr:nvSpPr>
        <xdr:cNvPr id="7194" name="Text Box 4">
          <a:extLst>
            <a:ext uri="{FF2B5EF4-FFF2-40B4-BE49-F238E27FC236}">
              <a16:creationId xmlns:a16="http://schemas.microsoft.com/office/drawing/2014/main" xmlns="" id="{00000000-0008-0000-0900-00001A1C0000}"/>
            </a:ext>
          </a:extLst>
        </xdr:cNvPr>
        <xdr:cNvSpPr txBox="1">
          <a:spLocks noChangeArrowheads="1"/>
        </xdr:cNvSpPr>
      </xdr:nvSpPr>
      <xdr:spPr bwMode="auto">
        <a:xfrm>
          <a:off x="8820150" y="571500"/>
          <a:ext cx="2143125" cy="9525"/>
        </a:xfrm>
        <a:prstGeom prst="rect">
          <a:avLst/>
        </a:prstGeom>
        <a:noFill/>
        <a:ln w="9525">
          <a:noFill/>
          <a:miter lim="800000"/>
          <a:headEnd/>
          <a:tailEnd/>
        </a:ln>
      </xdr:spPr>
    </xdr:sp>
    <xdr:clientData/>
  </xdr:twoCellAnchor>
  <xdr:twoCellAnchor editAs="oneCell">
    <xdr:from>
      <xdr:col>7</xdr:col>
      <xdr:colOff>523875</xdr:colOff>
      <xdr:row>2</xdr:row>
      <xdr:rowOff>0</xdr:rowOff>
    </xdr:from>
    <xdr:to>
      <xdr:col>28</xdr:col>
      <xdr:colOff>171450</xdr:colOff>
      <xdr:row>2</xdr:row>
      <xdr:rowOff>95250</xdr:rowOff>
    </xdr:to>
    <xdr:sp macro="" textlink="">
      <xdr:nvSpPr>
        <xdr:cNvPr id="7195" name="Text Box 35">
          <a:extLst>
            <a:ext uri="{FF2B5EF4-FFF2-40B4-BE49-F238E27FC236}">
              <a16:creationId xmlns:a16="http://schemas.microsoft.com/office/drawing/2014/main" xmlns="" id="{00000000-0008-0000-0900-00001B1C0000}"/>
            </a:ext>
          </a:extLst>
        </xdr:cNvPr>
        <xdr:cNvSpPr txBox="1">
          <a:spLocks noChangeArrowheads="1"/>
        </xdr:cNvSpPr>
      </xdr:nvSpPr>
      <xdr:spPr bwMode="auto">
        <a:xfrm>
          <a:off x="8820150" y="571500"/>
          <a:ext cx="1543050" cy="95250"/>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2</xdr:row>
      <xdr:rowOff>0</xdr:rowOff>
    </xdr:from>
    <xdr:to>
      <xdr:col>7</xdr:col>
      <xdr:colOff>9525</xdr:colOff>
      <xdr:row>2</xdr:row>
      <xdr:rowOff>95250</xdr:rowOff>
    </xdr:to>
    <xdr:sp macro="" textlink="">
      <xdr:nvSpPr>
        <xdr:cNvPr id="8193" name="Text Box 1">
          <a:extLst>
            <a:ext uri="{FF2B5EF4-FFF2-40B4-BE49-F238E27FC236}">
              <a16:creationId xmlns:a16="http://schemas.microsoft.com/office/drawing/2014/main" xmlns="" id="{00000000-0008-0000-0A00-000001200000}"/>
            </a:ext>
          </a:extLst>
        </xdr:cNvPr>
        <xdr:cNvSpPr txBox="1">
          <a:spLocks noChangeArrowheads="1"/>
        </xdr:cNvSpPr>
      </xdr:nvSpPr>
      <xdr:spPr bwMode="auto">
        <a:xfrm>
          <a:off x="8715375" y="571500"/>
          <a:ext cx="95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85725</xdr:colOff>
      <xdr:row>2</xdr:row>
      <xdr:rowOff>95250</xdr:rowOff>
    </xdr:to>
    <xdr:sp macro="" textlink="">
      <xdr:nvSpPr>
        <xdr:cNvPr id="8194" name="Text Box 4">
          <a:extLst>
            <a:ext uri="{FF2B5EF4-FFF2-40B4-BE49-F238E27FC236}">
              <a16:creationId xmlns:a16="http://schemas.microsoft.com/office/drawing/2014/main" xmlns="" id="{00000000-0008-0000-0A00-000002200000}"/>
            </a:ext>
          </a:extLst>
        </xdr:cNvPr>
        <xdr:cNvSpPr txBox="1">
          <a:spLocks noChangeArrowheads="1"/>
        </xdr:cNvSpPr>
      </xdr:nvSpPr>
      <xdr:spPr bwMode="auto">
        <a:xfrm>
          <a:off x="8715375" y="571500"/>
          <a:ext cx="857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66675</xdr:colOff>
      <xdr:row>2</xdr:row>
      <xdr:rowOff>95250</xdr:rowOff>
    </xdr:to>
    <xdr:sp macro="" textlink="">
      <xdr:nvSpPr>
        <xdr:cNvPr id="8195" name="Text Box 1">
          <a:extLst>
            <a:ext uri="{FF2B5EF4-FFF2-40B4-BE49-F238E27FC236}">
              <a16:creationId xmlns:a16="http://schemas.microsoft.com/office/drawing/2014/main" xmlns="" id="{00000000-0008-0000-0A00-000003200000}"/>
            </a:ext>
          </a:extLst>
        </xdr:cNvPr>
        <xdr:cNvSpPr txBox="1">
          <a:spLocks noChangeArrowheads="1"/>
        </xdr:cNvSpPr>
      </xdr:nvSpPr>
      <xdr:spPr bwMode="auto">
        <a:xfrm>
          <a:off x="8715375" y="571500"/>
          <a:ext cx="6667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85725</xdr:colOff>
      <xdr:row>2</xdr:row>
      <xdr:rowOff>95250</xdr:rowOff>
    </xdr:to>
    <xdr:sp macro="" textlink="">
      <xdr:nvSpPr>
        <xdr:cNvPr id="8196" name="Text Box 4">
          <a:extLst>
            <a:ext uri="{FF2B5EF4-FFF2-40B4-BE49-F238E27FC236}">
              <a16:creationId xmlns:a16="http://schemas.microsoft.com/office/drawing/2014/main" xmlns="" id="{00000000-0008-0000-0A00-000004200000}"/>
            </a:ext>
          </a:extLst>
        </xdr:cNvPr>
        <xdr:cNvSpPr txBox="1">
          <a:spLocks noChangeArrowheads="1"/>
        </xdr:cNvSpPr>
      </xdr:nvSpPr>
      <xdr:spPr bwMode="auto">
        <a:xfrm>
          <a:off x="8715375" y="571500"/>
          <a:ext cx="857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9525</xdr:colOff>
      <xdr:row>2</xdr:row>
      <xdr:rowOff>95250</xdr:rowOff>
    </xdr:to>
    <xdr:sp macro="" textlink="">
      <xdr:nvSpPr>
        <xdr:cNvPr id="8197" name="Text Box 35">
          <a:extLst>
            <a:ext uri="{FF2B5EF4-FFF2-40B4-BE49-F238E27FC236}">
              <a16:creationId xmlns:a16="http://schemas.microsoft.com/office/drawing/2014/main" xmlns="" id="{00000000-0008-0000-0A00-000005200000}"/>
            </a:ext>
          </a:extLst>
        </xdr:cNvPr>
        <xdr:cNvSpPr txBox="1">
          <a:spLocks noChangeArrowheads="1"/>
        </xdr:cNvSpPr>
      </xdr:nvSpPr>
      <xdr:spPr bwMode="auto">
        <a:xfrm>
          <a:off x="8715375" y="571500"/>
          <a:ext cx="95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66675</xdr:colOff>
      <xdr:row>2</xdr:row>
      <xdr:rowOff>95250</xdr:rowOff>
    </xdr:to>
    <xdr:sp macro="" textlink="">
      <xdr:nvSpPr>
        <xdr:cNvPr id="8198" name="Text Box 1">
          <a:extLst>
            <a:ext uri="{FF2B5EF4-FFF2-40B4-BE49-F238E27FC236}">
              <a16:creationId xmlns:a16="http://schemas.microsoft.com/office/drawing/2014/main" xmlns="" id="{00000000-0008-0000-0A00-000006200000}"/>
            </a:ext>
          </a:extLst>
        </xdr:cNvPr>
        <xdr:cNvSpPr txBox="1">
          <a:spLocks noChangeArrowheads="1"/>
        </xdr:cNvSpPr>
      </xdr:nvSpPr>
      <xdr:spPr bwMode="auto">
        <a:xfrm>
          <a:off x="8715375" y="571500"/>
          <a:ext cx="6667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9525</xdr:colOff>
      <xdr:row>2</xdr:row>
      <xdr:rowOff>95250</xdr:rowOff>
    </xdr:to>
    <xdr:sp macro="" textlink="">
      <xdr:nvSpPr>
        <xdr:cNvPr id="8199" name="Text Box 1">
          <a:extLst>
            <a:ext uri="{FF2B5EF4-FFF2-40B4-BE49-F238E27FC236}">
              <a16:creationId xmlns:a16="http://schemas.microsoft.com/office/drawing/2014/main" xmlns="" id="{00000000-0008-0000-0A00-000007200000}"/>
            </a:ext>
          </a:extLst>
        </xdr:cNvPr>
        <xdr:cNvSpPr txBox="1">
          <a:spLocks noChangeArrowheads="1"/>
        </xdr:cNvSpPr>
      </xdr:nvSpPr>
      <xdr:spPr bwMode="auto">
        <a:xfrm>
          <a:off x="8715375" y="571500"/>
          <a:ext cx="95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85725</xdr:colOff>
      <xdr:row>2</xdr:row>
      <xdr:rowOff>95250</xdr:rowOff>
    </xdr:to>
    <xdr:sp macro="" textlink="">
      <xdr:nvSpPr>
        <xdr:cNvPr id="8200" name="Text Box 4">
          <a:extLst>
            <a:ext uri="{FF2B5EF4-FFF2-40B4-BE49-F238E27FC236}">
              <a16:creationId xmlns:a16="http://schemas.microsoft.com/office/drawing/2014/main" xmlns="" id="{00000000-0008-0000-0A00-000008200000}"/>
            </a:ext>
          </a:extLst>
        </xdr:cNvPr>
        <xdr:cNvSpPr txBox="1">
          <a:spLocks noChangeArrowheads="1"/>
        </xdr:cNvSpPr>
      </xdr:nvSpPr>
      <xdr:spPr bwMode="auto">
        <a:xfrm>
          <a:off x="8715375" y="571500"/>
          <a:ext cx="857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66675</xdr:colOff>
      <xdr:row>2</xdr:row>
      <xdr:rowOff>95250</xdr:rowOff>
    </xdr:to>
    <xdr:sp macro="" textlink="">
      <xdr:nvSpPr>
        <xdr:cNvPr id="8201" name="Text Box 1">
          <a:extLst>
            <a:ext uri="{FF2B5EF4-FFF2-40B4-BE49-F238E27FC236}">
              <a16:creationId xmlns:a16="http://schemas.microsoft.com/office/drawing/2014/main" xmlns="" id="{00000000-0008-0000-0A00-000009200000}"/>
            </a:ext>
          </a:extLst>
        </xdr:cNvPr>
        <xdr:cNvSpPr txBox="1">
          <a:spLocks noChangeArrowheads="1"/>
        </xdr:cNvSpPr>
      </xdr:nvSpPr>
      <xdr:spPr bwMode="auto">
        <a:xfrm>
          <a:off x="8715375" y="571500"/>
          <a:ext cx="6667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85725</xdr:colOff>
      <xdr:row>2</xdr:row>
      <xdr:rowOff>95250</xdr:rowOff>
    </xdr:to>
    <xdr:sp macro="" textlink="">
      <xdr:nvSpPr>
        <xdr:cNvPr id="8202" name="Text Box 4">
          <a:extLst>
            <a:ext uri="{FF2B5EF4-FFF2-40B4-BE49-F238E27FC236}">
              <a16:creationId xmlns:a16="http://schemas.microsoft.com/office/drawing/2014/main" xmlns="" id="{00000000-0008-0000-0A00-00000A200000}"/>
            </a:ext>
          </a:extLst>
        </xdr:cNvPr>
        <xdr:cNvSpPr txBox="1">
          <a:spLocks noChangeArrowheads="1"/>
        </xdr:cNvSpPr>
      </xdr:nvSpPr>
      <xdr:spPr bwMode="auto">
        <a:xfrm>
          <a:off x="8715375" y="571500"/>
          <a:ext cx="857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9525</xdr:colOff>
      <xdr:row>2</xdr:row>
      <xdr:rowOff>95250</xdr:rowOff>
    </xdr:to>
    <xdr:sp macro="" textlink="">
      <xdr:nvSpPr>
        <xdr:cNvPr id="8203" name="Text Box 35">
          <a:extLst>
            <a:ext uri="{FF2B5EF4-FFF2-40B4-BE49-F238E27FC236}">
              <a16:creationId xmlns:a16="http://schemas.microsoft.com/office/drawing/2014/main" xmlns="" id="{00000000-0008-0000-0A00-00000B200000}"/>
            </a:ext>
          </a:extLst>
        </xdr:cNvPr>
        <xdr:cNvSpPr txBox="1">
          <a:spLocks noChangeArrowheads="1"/>
        </xdr:cNvSpPr>
      </xdr:nvSpPr>
      <xdr:spPr bwMode="auto">
        <a:xfrm>
          <a:off x="8715375" y="571500"/>
          <a:ext cx="95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66675</xdr:colOff>
      <xdr:row>2</xdr:row>
      <xdr:rowOff>95250</xdr:rowOff>
    </xdr:to>
    <xdr:sp macro="" textlink="">
      <xdr:nvSpPr>
        <xdr:cNvPr id="8204" name="Text Box 1">
          <a:extLst>
            <a:ext uri="{FF2B5EF4-FFF2-40B4-BE49-F238E27FC236}">
              <a16:creationId xmlns:a16="http://schemas.microsoft.com/office/drawing/2014/main" xmlns="" id="{00000000-0008-0000-0A00-00000C200000}"/>
            </a:ext>
          </a:extLst>
        </xdr:cNvPr>
        <xdr:cNvSpPr txBox="1">
          <a:spLocks noChangeArrowheads="1"/>
        </xdr:cNvSpPr>
      </xdr:nvSpPr>
      <xdr:spPr bwMode="auto">
        <a:xfrm>
          <a:off x="8715375" y="571500"/>
          <a:ext cx="6667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9525</xdr:colOff>
      <xdr:row>2</xdr:row>
      <xdr:rowOff>95250</xdr:rowOff>
    </xdr:to>
    <xdr:sp macro="" textlink="">
      <xdr:nvSpPr>
        <xdr:cNvPr id="8205" name="Text Box 1">
          <a:extLst>
            <a:ext uri="{FF2B5EF4-FFF2-40B4-BE49-F238E27FC236}">
              <a16:creationId xmlns:a16="http://schemas.microsoft.com/office/drawing/2014/main" xmlns="" id="{00000000-0008-0000-0A00-00000D200000}"/>
            </a:ext>
          </a:extLst>
        </xdr:cNvPr>
        <xdr:cNvSpPr txBox="1">
          <a:spLocks noChangeArrowheads="1"/>
        </xdr:cNvSpPr>
      </xdr:nvSpPr>
      <xdr:spPr bwMode="auto">
        <a:xfrm>
          <a:off x="8715375" y="571500"/>
          <a:ext cx="95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85725</xdr:colOff>
      <xdr:row>2</xdr:row>
      <xdr:rowOff>9525</xdr:rowOff>
    </xdr:to>
    <xdr:sp macro="" textlink="">
      <xdr:nvSpPr>
        <xdr:cNvPr id="8206" name="Text Box 4">
          <a:extLst>
            <a:ext uri="{FF2B5EF4-FFF2-40B4-BE49-F238E27FC236}">
              <a16:creationId xmlns:a16="http://schemas.microsoft.com/office/drawing/2014/main" xmlns="" id="{00000000-0008-0000-0A00-00000E200000}"/>
            </a:ext>
          </a:extLst>
        </xdr:cNvPr>
        <xdr:cNvSpPr txBox="1">
          <a:spLocks noChangeArrowheads="1"/>
        </xdr:cNvSpPr>
      </xdr:nvSpPr>
      <xdr:spPr bwMode="auto">
        <a:xfrm>
          <a:off x="8715375" y="571500"/>
          <a:ext cx="85725" cy="952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66675</xdr:colOff>
      <xdr:row>2</xdr:row>
      <xdr:rowOff>95250</xdr:rowOff>
    </xdr:to>
    <xdr:sp macro="" textlink="">
      <xdr:nvSpPr>
        <xdr:cNvPr id="8207" name="Text Box 1">
          <a:extLst>
            <a:ext uri="{FF2B5EF4-FFF2-40B4-BE49-F238E27FC236}">
              <a16:creationId xmlns:a16="http://schemas.microsoft.com/office/drawing/2014/main" xmlns="" id="{00000000-0008-0000-0A00-00000F200000}"/>
            </a:ext>
          </a:extLst>
        </xdr:cNvPr>
        <xdr:cNvSpPr txBox="1">
          <a:spLocks noChangeArrowheads="1"/>
        </xdr:cNvSpPr>
      </xdr:nvSpPr>
      <xdr:spPr bwMode="auto">
        <a:xfrm>
          <a:off x="8715375" y="571500"/>
          <a:ext cx="6667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85725</xdr:colOff>
      <xdr:row>2</xdr:row>
      <xdr:rowOff>9525</xdr:rowOff>
    </xdr:to>
    <xdr:sp macro="" textlink="">
      <xdr:nvSpPr>
        <xdr:cNvPr id="8208" name="Text Box 4">
          <a:extLst>
            <a:ext uri="{FF2B5EF4-FFF2-40B4-BE49-F238E27FC236}">
              <a16:creationId xmlns:a16="http://schemas.microsoft.com/office/drawing/2014/main" xmlns="" id="{00000000-0008-0000-0A00-000010200000}"/>
            </a:ext>
          </a:extLst>
        </xdr:cNvPr>
        <xdr:cNvSpPr txBox="1">
          <a:spLocks noChangeArrowheads="1"/>
        </xdr:cNvSpPr>
      </xdr:nvSpPr>
      <xdr:spPr bwMode="auto">
        <a:xfrm>
          <a:off x="8715375" y="571500"/>
          <a:ext cx="85725" cy="952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9525</xdr:colOff>
      <xdr:row>2</xdr:row>
      <xdr:rowOff>95250</xdr:rowOff>
    </xdr:to>
    <xdr:sp macro="" textlink="">
      <xdr:nvSpPr>
        <xdr:cNvPr id="8209" name="Text Box 35">
          <a:extLst>
            <a:ext uri="{FF2B5EF4-FFF2-40B4-BE49-F238E27FC236}">
              <a16:creationId xmlns:a16="http://schemas.microsoft.com/office/drawing/2014/main" xmlns="" id="{00000000-0008-0000-0A00-000011200000}"/>
            </a:ext>
          </a:extLst>
        </xdr:cNvPr>
        <xdr:cNvSpPr txBox="1">
          <a:spLocks noChangeArrowheads="1"/>
        </xdr:cNvSpPr>
      </xdr:nvSpPr>
      <xdr:spPr bwMode="auto">
        <a:xfrm>
          <a:off x="8715375" y="571500"/>
          <a:ext cx="95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66675</xdr:colOff>
      <xdr:row>2</xdr:row>
      <xdr:rowOff>9525</xdr:rowOff>
    </xdr:to>
    <xdr:sp macro="" textlink="">
      <xdr:nvSpPr>
        <xdr:cNvPr id="8210" name="Text Box 1">
          <a:extLst>
            <a:ext uri="{FF2B5EF4-FFF2-40B4-BE49-F238E27FC236}">
              <a16:creationId xmlns:a16="http://schemas.microsoft.com/office/drawing/2014/main" xmlns="" id="{00000000-0008-0000-0A00-000012200000}"/>
            </a:ext>
          </a:extLst>
        </xdr:cNvPr>
        <xdr:cNvSpPr txBox="1">
          <a:spLocks noChangeArrowheads="1"/>
        </xdr:cNvSpPr>
      </xdr:nvSpPr>
      <xdr:spPr bwMode="auto">
        <a:xfrm>
          <a:off x="8715375" y="571500"/>
          <a:ext cx="66675" cy="952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85725</xdr:colOff>
      <xdr:row>2</xdr:row>
      <xdr:rowOff>28575</xdr:rowOff>
    </xdr:to>
    <xdr:sp macro="" textlink="">
      <xdr:nvSpPr>
        <xdr:cNvPr id="8211" name="Text Box 4">
          <a:extLst>
            <a:ext uri="{FF2B5EF4-FFF2-40B4-BE49-F238E27FC236}">
              <a16:creationId xmlns:a16="http://schemas.microsoft.com/office/drawing/2014/main" xmlns="" id="{00000000-0008-0000-0A00-000013200000}"/>
            </a:ext>
          </a:extLst>
        </xdr:cNvPr>
        <xdr:cNvSpPr txBox="1">
          <a:spLocks noChangeArrowheads="1"/>
        </xdr:cNvSpPr>
      </xdr:nvSpPr>
      <xdr:spPr bwMode="auto">
        <a:xfrm>
          <a:off x="8715375" y="571500"/>
          <a:ext cx="85725" cy="2857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85725</xdr:colOff>
      <xdr:row>2</xdr:row>
      <xdr:rowOff>28575</xdr:rowOff>
    </xdr:to>
    <xdr:sp macro="" textlink="">
      <xdr:nvSpPr>
        <xdr:cNvPr id="8212" name="Text Box 4">
          <a:extLst>
            <a:ext uri="{FF2B5EF4-FFF2-40B4-BE49-F238E27FC236}">
              <a16:creationId xmlns:a16="http://schemas.microsoft.com/office/drawing/2014/main" xmlns="" id="{00000000-0008-0000-0A00-000014200000}"/>
            </a:ext>
          </a:extLst>
        </xdr:cNvPr>
        <xdr:cNvSpPr txBox="1">
          <a:spLocks noChangeArrowheads="1"/>
        </xdr:cNvSpPr>
      </xdr:nvSpPr>
      <xdr:spPr bwMode="auto">
        <a:xfrm>
          <a:off x="8715375" y="571500"/>
          <a:ext cx="85725" cy="2857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66675</xdr:colOff>
      <xdr:row>2</xdr:row>
      <xdr:rowOff>28575</xdr:rowOff>
    </xdr:to>
    <xdr:sp macro="" textlink="">
      <xdr:nvSpPr>
        <xdr:cNvPr id="8213" name="Text Box 1">
          <a:extLst>
            <a:ext uri="{FF2B5EF4-FFF2-40B4-BE49-F238E27FC236}">
              <a16:creationId xmlns:a16="http://schemas.microsoft.com/office/drawing/2014/main" xmlns="" id="{00000000-0008-0000-0A00-000015200000}"/>
            </a:ext>
          </a:extLst>
        </xdr:cNvPr>
        <xdr:cNvSpPr txBox="1">
          <a:spLocks noChangeArrowheads="1"/>
        </xdr:cNvSpPr>
      </xdr:nvSpPr>
      <xdr:spPr bwMode="auto">
        <a:xfrm>
          <a:off x="8715375" y="571500"/>
          <a:ext cx="66675" cy="2857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66675</xdr:colOff>
      <xdr:row>2</xdr:row>
      <xdr:rowOff>28575</xdr:rowOff>
    </xdr:to>
    <xdr:sp macro="" textlink="">
      <xdr:nvSpPr>
        <xdr:cNvPr id="8214" name="Text Box 1">
          <a:extLst>
            <a:ext uri="{FF2B5EF4-FFF2-40B4-BE49-F238E27FC236}">
              <a16:creationId xmlns:a16="http://schemas.microsoft.com/office/drawing/2014/main" xmlns="" id="{00000000-0008-0000-0A00-000016200000}"/>
            </a:ext>
          </a:extLst>
        </xdr:cNvPr>
        <xdr:cNvSpPr txBox="1">
          <a:spLocks noChangeArrowheads="1"/>
        </xdr:cNvSpPr>
      </xdr:nvSpPr>
      <xdr:spPr bwMode="auto">
        <a:xfrm>
          <a:off x="8715375" y="571500"/>
          <a:ext cx="66675" cy="2857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9525</xdr:colOff>
      <xdr:row>2</xdr:row>
      <xdr:rowOff>95250</xdr:rowOff>
    </xdr:to>
    <xdr:sp macro="" textlink="">
      <xdr:nvSpPr>
        <xdr:cNvPr id="8215" name="Text Box 1">
          <a:extLst>
            <a:ext uri="{FF2B5EF4-FFF2-40B4-BE49-F238E27FC236}">
              <a16:creationId xmlns:a16="http://schemas.microsoft.com/office/drawing/2014/main" xmlns="" id="{00000000-0008-0000-0A00-000017200000}"/>
            </a:ext>
          </a:extLst>
        </xdr:cNvPr>
        <xdr:cNvSpPr txBox="1">
          <a:spLocks noChangeArrowheads="1"/>
        </xdr:cNvSpPr>
      </xdr:nvSpPr>
      <xdr:spPr bwMode="auto">
        <a:xfrm>
          <a:off x="8715375" y="571500"/>
          <a:ext cx="952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85725</xdr:colOff>
      <xdr:row>2</xdr:row>
      <xdr:rowOff>9525</xdr:rowOff>
    </xdr:to>
    <xdr:sp macro="" textlink="">
      <xdr:nvSpPr>
        <xdr:cNvPr id="8216" name="Text Box 4">
          <a:extLst>
            <a:ext uri="{FF2B5EF4-FFF2-40B4-BE49-F238E27FC236}">
              <a16:creationId xmlns:a16="http://schemas.microsoft.com/office/drawing/2014/main" xmlns="" id="{00000000-0008-0000-0A00-000018200000}"/>
            </a:ext>
          </a:extLst>
        </xdr:cNvPr>
        <xdr:cNvSpPr txBox="1">
          <a:spLocks noChangeArrowheads="1"/>
        </xdr:cNvSpPr>
      </xdr:nvSpPr>
      <xdr:spPr bwMode="auto">
        <a:xfrm>
          <a:off x="8715375" y="571500"/>
          <a:ext cx="85725" cy="952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66675</xdr:colOff>
      <xdr:row>2</xdr:row>
      <xdr:rowOff>95250</xdr:rowOff>
    </xdr:to>
    <xdr:sp macro="" textlink="">
      <xdr:nvSpPr>
        <xdr:cNvPr id="8217" name="Text Box 1">
          <a:extLst>
            <a:ext uri="{FF2B5EF4-FFF2-40B4-BE49-F238E27FC236}">
              <a16:creationId xmlns:a16="http://schemas.microsoft.com/office/drawing/2014/main" xmlns="" id="{00000000-0008-0000-0A00-000019200000}"/>
            </a:ext>
          </a:extLst>
        </xdr:cNvPr>
        <xdr:cNvSpPr txBox="1">
          <a:spLocks noChangeArrowheads="1"/>
        </xdr:cNvSpPr>
      </xdr:nvSpPr>
      <xdr:spPr bwMode="auto">
        <a:xfrm>
          <a:off x="8715375" y="571500"/>
          <a:ext cx="66675" cy="9525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85725</xdr:colOff>
      <xdr:row>2</xdr:row>
      <xdr:rowOff>9525</xdr:rowOff>
    </xdr:to>
    <xdr:sp macro="" textlink="">
      <xdr:nvSpPr>
        <xdr:cNvPr id="8218" name="Text Box 4">
          <a:extLst>
            <a:ext uri="{FF2B5EF4-FFF2-40B4-BE49-F238E27FC236}">
              <a16:creationId xmlns:a16="http://schemas.microsoft.com/office/drawing/2014/main" xmlns="" id="{00000000-0008-0000-0A00-00001A200000}"/>
            </a:ext>
          </a:extLst>
        </xdr:cNvPr>
        <xdr:cNvSpPr txBox="1">
          <a:spLocks noChangeArrowheads="1"/>
        </xdr:cNvSpPr>
      </xdr:nvSpPr>
      <xdr:spPr bwMode="auto">
        <a:xfrm>
          <a:off x="8715375" y="571500"/>
          <a:ext cx="85725" cy="952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9525</xdr:colOff>
      <xdr:row>2</xdr:row>
      <xdr:rowOff>95250</xdr:rowOff>
    </xdr:to>
    <xdr:sp macro="" textlink="">
      <xdr:nvSpPr>
        <xdr:cNvPr id="8219" name="Text Box 35">
          <a:extLst>
            <a:ext uri="{FF2B5EF4-FFF2-40B4-BE49-F238E27FC236}">
              <a16:creationId xmlns:a16="http://schemas.microsoft.com/office/drawing/2014/main" xmlns="" id="{00000000-0008-0000-0A00-00001B200000}"/>
            </a:ext>
          </a:extLst>
        </xdr:cNvPr>
        <xdr:cNvSpPr txBox="1">
          <a:spLocks noChangeArrowheads="1"/>
        </xdr:cNvSpPr>
      </xdr:nvSpPr>
      <xdr:spPr bwMode="auto">
        <a:xfrm>
          <a:off x="8715375" y="571500"/>
          <a:ext cx="9525" cy="952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zuozengzhen@tiabc.com.cn" TargetMode="External"/><Relationship Id="rId7" Type="http://schemas.openxmlformats.org/officeDocument/2006/relationships/hyperlink" Target="mailto:123866779@qq.com" TargetMode="External"/><Relationship Id="rId2" Type="http://schemas.openxmlformats.org/officeDocument/2006/relationships/hyperlink" Target="mailto:1098859355@qq.com" TargetMode="External"/><Relationship Id="rId1" Type="http://schemas.openxmlformats.org/officeDocument/2006/relationships/hyperlink" Target="mailto:853699614@qq.com" TargetMode="External"/><Relationship Id="rId6" Type="http://schemas.openxmlformats.org/officeDocument/2006/relationships/hyperlink" Target="mailto:550216838@qq.com" TargetMode="External"/><Relationship Id="rId5" Type="http://schemas.openxmlformats.org/officeDocument/2006/relationships/hyperlink" Target="mailto:hanyugang@360.cn" TargetMode="External"/><Relationship Id="rId4" Type="http://schemas.openxmlformats.org/officeDocument/2006/relationships/hyperlink" Target="mailto:zhangye@china-uninova.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2:AA186"/>
  <sheetViews>
    <sheetView topLeftCell="E1" workbookViewId="0">
      <pane ySplit="3" topLeftCell="A157" activePane="bottomLeft" state="frozenSplit"/>
      <selection pane="bottomLeft" activeCell="B160" sqref="B160"/>
    </sheetView>
  </sheetViews>
  <sheetFormatPr defaultColWidth="9" defaultRowHeight="13.5"/>
  <cols>
    <col min="1" max="1" width="5.875" customWidth="1"/>
    <col min="2" max="2" width="13.75" customWidth="1"/>
    <col min="3" max="3" width="14.875" customWidth="1"/>
    <col min="4" max="4" width="14.875" hidden="1" customWidth="1"/>
    <col min="5" max="5" width="33.25" customWidth="1"/>
    <col min="6" max="6" width="15.375" customWidth="1"/>
    <col min="7" max="7" width="9.625" customWidth="1"/>
    <col min="8" max="9" width="9.125" customWidth="1"/>
    <col min="10" max="10" width="13" customWidth="1"/>
    <col min="11" max="12" width="9.125" customWidth="1"/>
    <col min="13" max="13" width="19.25" customWidth="1"/>
    <col min="14" max="14" width="9.125" customWidth="1"/>
    <col min="15" max="15" width="9.625" customWidth="1"/>
    <col min="16" max="17" width="9.125" customWidth="1"/>
    <col min="18" max="19" width="11.75" customWidth="1"/>
    <col min="20" max="23" width="9.125" customWidth="1"/>
    <col min="25" max="25" width="12.875" customWidth="1"/>
    <col min="26" max="26" width="28.25" customWidth="1"/>
    <col min="27" max="27" width="27.25" customWidth="1"/>
    <col min="30" max="30" width="12.75" customWidth="1"/>
  </cols>
  <sheetData>
    <row r="2" spans="1:27">
      <c r="A2" s="262" t="s">
        <v>451</v>
      </c>
      <c r="B2" s="262" t="s">
        <v>452</v>
      </c>
      <c r="C2" s="262" t="s">
        <v>453</v>
      </c>
      <c r="D2" s="263" t="s">
        <v>454</v>
      </c>
      <c r="E2" s="262" t="s">
        <v>455</v>
      </c>
      <c r="F2" s="262" t="s">
        <v>456</v>
      </c>
      <c r="G2" s="262" t="s">
        <v>457</v>
      </c>
      <c r="H2" s="262"/>
      <c r="I2" s="262"/>
      <c r="J2" s="262"/>
      <c r="K2" s="262" t="s">
        <v>458</v>
      </c>
      <c r="L2" s="262" t="s">
        <v>459</v>
      </c>
      <c r="M2" s="262" t="s">
        <v>460</v>
      </c>
      <c r="N2" s="262" t="s">
        <v>461</v>
      </c>
      <c r="O2" s="262" t="s">
        <v>462</v>
      </c>
      <c r="P2" s="262"/>
      <c r="Q2" s="262"/>
      <c r="R2" s="262"/>
      <c r="S2" s="262"/>
      <c r="T2" s="262" t="s">
        <v>463</v>
      </c>
      <c r="U2" s="262" t="s">
        <v>464</v>
      </c>
      <c r="V2" s="262" t="s">
        <v>465</v>
      </c>
      <c r="W2" s="262" t="s">
        <v>466</v>
      </c>
      <c r="X2" s="262" t="s">
        <v>467</v>
      </c>
      <c r="Y2" s="262"/>
      <c r="Z2" s="262"/>
    </row>
    <row r="3" spans="1:27" ht="27" customHeight="1">
      <c r="A3" s="262"/>
      <c r="B3" s="262"/>
      <c r="C3" s="262"/>
      <c r="D3" s="264"/>
      <c r="E3" s="262"/>
      <c r="F3" s="262"/>
      <c r="G3" s="5" t="s">
        <v>468</v>
      </c>
      <c r="H3" s="5" t="s">
        <v>469</v>
      </c>
      <c r="I3" s="5" t="s">
        <v>470</v>
      </c>
      <c r="J3" s="5" t="s">
        <v>471</v>
      </c>
      <c r="K3" s="262"/>
      <c r="L3" s="262"/>
      <c r="M3" s="265"/>
      <c r="N3" s="265"/>
      <c r="O3" s="5" t="s">
        <v>472</v>
      </c>
      <c r="P3" s="5" t="s">
        <v>473</v>
      </c>
      <c r="Q3" s="5" t="s">
        <v>474</v>
      </c>
      <c r="R3" s="5" t="s">
        <v>475</v>
      </c>
      <c r="S3" s="5" t="s">
        <v>476</v>
      </c>
      <c r="T3" s="262"/>
      <c r="U3" s="262"/>
      <c r="V3" s="262"/>
      <c r="W3" s="262"/>
      <c r="X3" s="5" t="s">
        <v>477</v>
      </c>
      <c r="Y3" s="5" t="s">
        <v>478</v>
      </c>
      <c r="Z3" s="5" t="s">
        <v>479</v>
      </c>
    </row>
    <row r="4" spans="1:27" ht="48">
      <c r="A4" s="6">
        <v>1</v>
      </c>
      <c r="B4" s="83" t="s">
        <v>480</v>
      </c>
      <c r="C4" s="7" t="s">
        <v>481</v>
      </c>
      <c r="D4" s="7"/>
      <c r="E4" s="7" t="s">
        <v>482</v>
      </c>
      <c r="F4" s="7" t="s">
        <v>483</v>
      </c>
      <c r="G4" s="7">
        <v>5000</v>
      </c>
      <c r="H4" s="7"/>
      <c r="I4" s="7">
        <v>1000</v>
      </c>
      <c r="J4" s="7">
        <v>874.38</v>
      </c>
      <c r="K4" s="7"/>
      <c r="L4" s="7"/>
      <c r="M4" s="7"/>
      <c r="N4" s="7"/>
      <c r="O4" s="7"/>
      <c r="P4" s="7"/>
      <c r="Q4" s="7"/>
      <c r="R4" s="7"/>
      <c r="S4" s="7"/>
      <c r="T4" s="7">
        <v>2017</v>
      </c>
      <c r="U4" s="7">
        <v>4</v>
      </c>
      <c r="V4" s="7">
        <v>2019</v>
      </c>
      <c r="W4" s="7">
        <v>12</v>
      </c>
      <c r="X4" s="7" t="s">
        <v>484</v>
      </c>
      <c r="Y4" s="7">
        <v>18602226487</v>
      </c>
      <c r="Z4" s="6"/>
    </row>
    <row r="5" spans="1:27" ht="72">
      <c r="A5" s="6">
        <v>5</v>
      </c>
      <c r="B5" s="12" t="s">
        <v>485</v>
      </c>
      <c r="C5" s="13" t="s">
        <v>486</v>
      </c>
      <c r="D5" s="13"/>
      <c r="E5" s="7" t="s">
        <v>487</v>
      </c>
      <c r="F5" s="7" t="s">
        <v>488</v>
      </c>
      <c r="G5" s="14">
        <v>154347.95000000001</v>
      </c>
      <c r="H5" s="11"/>
      <c r="I5" s="11"/>
      <c r="J5" s="11">
        <v>24230</v>
      </c>
      <c r="K5" s="11"/>
      <c r="L5" s="11"/>
      <c r="M5" s="11"/>
      <c r="N5" s="11"/>
      <c r="O5" s="11"/>
      <c r="P5" s="11"/>
      <c r="Q5" s="11"/>
      <c r="R5" s="11"/>
      <c r="S5" s="11"/>
      <c r="T5" s="11">
        <v>2017</v>
      </c>
      <c r="U5" s="11">
        <v>7</v>
      </c>
      <c r="V5" s="11">
        <v>2020</v>
      </c>
      <c r="W5" s="11">
        <v>6</v>
      </c>
      <c r="X5" s="7" t="s">
        <v>489</v>
      </c>
      <c r="Y5" s="7" t="s">
        <v>490</v>
      </c>
      <c r="Z5" s="6"/>
    </row>
    <row r="6" spans="1:27" ht="72">
      <c r="A6" s="6">
        <v>6</v>
      </c>
      <c r="B6" s="83" t="s">
        <v>491</v>
      </c>
      <c r="C6" s="7" t="s">
        <v>492</v>
      </c>
      <c r="D6" s="7" t="s">
        <v>493</v>
      </c>
      <c r="E6" s="7" t="s">
        <v>494</v>
      </c>
      <c r="F6" s="7" t="s">
        <v>495</v>
      </c>
      <c r="G6" s="7">
        <v>96000</v>
      </c>
      <c r="H6" s="7">
        <v>0</v>
      </c>
      <c r="I6" s="7">
        <v>23000</v>
      </c>
      <c r="J6" s="7" t="s">
        <v>496</v>
      </c>
      <c r="K6" s="7">
        <v>75000</v>
      </c>
      <c r="L6" s="7">
        <v>11000</v>
      </c>
      <c r="M6" s="7" t="s">
        <v>497</v>
      </c>
      <c r="N6" s="7" t="s">
        <v>498</v>
      </c>
      <c r="O6" s="7">
        <v>7000</v>
      </c>
      <c r="P6" s="7">
        <v>2000</v>
      </c>
      <c r="Q6" s="7">
        <v>700</v>
      </c>
      <c r="R6" s="7" t="s">
        <v>499</v>
      </c>
      <c r="S6" s="7" t="s">
        <v>499</v>
      </c>
      <c r="T6" s="7">
        <v>2014</v>
      </c>
      <c r="U6" s="7">
        <v>10</v>
      </c>
      <c r="V6" s="7">
        <v>2017</v>
      </c>
      <c r="W6" s="7">
        <v>7</v>
      </c>
      <c r="X6" s="6" t="s">
        <v>500</v>
      </c>
      <c r="Y6" s="6">
        <v>13662090105</v>
      </c>
      <c r="Z6" s="6"/>
      <c r="AA6" s="94" t="s">
        <v>501</v>
      </c>
    </row>
    <row r="7" spans="1:27" ht="60">
      <c r="A7" s="6">
        <v>7</v>
      </c>
      <c r="B7" s="84" t="s">
        <v>502</v>
      </c>
      <c r="C7" s="17" t="s">
        <v>503</v>
      </c>
      <c r="D7" s="17"/>
      <c r="E7" s="7" t="s">
        <v>504</v>
      </c>
      <c r="F7" s="7" t="s">
        <v>505</v>
      </c>
      <c r="G7" s="14">
        <v>120023.64</v>
      </c>
      <c r="H7" s="11"/>
      <c r="I7" s="11">
        <v>60000</v>
      </c>
      <c r="J7" s="11">
        <v>40714.6</v>
      </c>
      <c r="K7" s="11"/>
      <c r="L7" s="11"/>
      <c r="M7" s="11"/>
      <c r="N7" s="11"/>
      <c r="O7" s="11"/>
      <c r="P7" s="11"/>
      <c r="Q7" s="11"/>
      <c r="R7" s="11"/>
      <c r="S7" s="11"/>
      <c r="T7" s="11">
        <v>2016</v>
      </c>
      <c r="U7" s="11">
        <v>10</v>
      </c>
      <c r="V7" s="11">
        <v>2019</v>
      </c>
      <c r="W7" s="11">
        <v>9</v>
      </c>
      <c r="X7" s="7" t="s">
        <v>506</v>
      </c>
      <c r="Y7" s="7">
        <v>18510146965</v>
      </c>
      <c r="Z7" s="6"/>
    </row>
    <row r="8" spans="1:27" ht="36">
      <c r="A8" s="6">
        <v>8</v>
      </c>
      <c r="B8" s="83" t="s">
        <v>507</v>
      </c>
      <c r="C8" s="7" t="s">
        <v>508</v>
      </c>
      <c r="D8" s="7" t="s">
        <v>493</v>
      </c>
      <c r="E8" s="7" t="s">
        <v>509</v>
      </c>
      <c r="F8" s="7" t="s">
        <v>510</v>
      </c>
      <c r="G8" s="7">
        <v>600000</v>
      </c>
      <c r="H8" s="7" t="s">
        <v>511</v>
      </c>
      <c r="I8" s="7">
        <v>300000</v>
      </c>
      <c r="J8" s="7">
        <v>382000</v>
      </c>
      <c r="K8" s="26">
        <f>10000*29.4631059152467</f>
        <v>294631.059152467</v>
      </c>
      <c r="L8" s="42">
        <f>9.63*10000</f>
        <v>96300.000000000015</v>
      </c>
      <c r="M8" s="7" t="s">
        <v>512</v>
      </c>
      <c r="N8" s="17"/>
      <c r="O8" s="7" t="s">
        <v>511</v>
      </c>
      <c r="P8" s="7" t="s">
        <v>511</v>
      </c>
      <c r="Q8" s="7" t="s">
        <v>511</v>
      </c>
      <c r="R8" s="7" t="s">
        <v>511</v>
      </c>
      <c r="S8" s="7" t="s">
        <v>511</v>
      </c>
      <c r="T8" s="7">
        <v>2012</v>
      </c>
      <c r="U8" s="7">
        <v>8</v>
      </c>
      <c r="V8" s="7">
        <v>2018</v>
      </c>
      <c r="W8" s="7">
        <v>6</v>
      </c>
      <c r="X8" s="7"/>
      <c r="Y8" s="7"/>
      <c r="Z8" s="7"/>
    </row>
    <row r="9" spans="1:27" ht="36">
      <c r="A9" s="6">
        <v>9</v>
      </c>
      <c r="B9" s="83" t="s">
        <v>507</v>
      </c>
      <c r="C9" s="7" t="s">
        <v>513</v>
      </c>
      <c r="D9" s="7" t="s">
        <v>493</v>
      </c>
      <c r="E9" s="7" t="s">
        <v>514</v>
      </c>
      <c r="F9" s="7" t="s">
        <v>510</v>
      </c>
      <c r="G9" s="7">
        <v>320000</v>
      </c>
      <c r="H9" s="7" t="s">
        <v>511</v>
      </c>
      <c r="I9" s="7">
        <v>160000</v>
      </c>
      <c r="J9" s="7">
        <v>204000</v>
      </c>
      <c r="K9" s="26">
        <f>10000*18.5299489358105</f>
        <v>185299.489358105</v>
      </c>
      <c r="L9" s="42">
        <f>6.06*10000</f>
        <v>60599.999999999993</v>
      </c>
      <c r="M9" s="7" t="s">
        <v>512</v>
      </c>
      <c r="N9" s="17"/>
      <c r="O9" s="7" t="s">
        <v>511</v>
      </c>
      <c r="P9" s="7" t="s">
        <v>511</v>
      </c>
      <c r="Q9" s="7" t="s">
        <v>511</v>
      </c>
      <c r="R9" s="7" t="s">
        <v>511</v>
      </c>
      <c r="S9" s="7" t="s">
        <v>511</v>
      </c>
      <c r="T9" s="7">
        <v>2012</v>
      </c>
      <c r="U9" s="7">
        <v>12</v>
      </c>
      <c r="V9" s="7">
        <v>2016</v>
      </c>
      <c r="W9" s="7">
        <v>12</v>
      </c>
      <c r="X9" s="7"/>
      <c r="Y9" s="7"/>
      <c r="Z9" s="7"/>
    </row>
    <row r="10" spans="1:27" ht="60">
      <c r="A10" s="6">
        <v>10</v>
      </c>
      <c r="B10" s="83" t="s">
        <v>507</v>
      </c>
      <c r="C10" s="7" t="s">
        <v>515</v>
      </c>
      <c r="D10" s="7" t="s">
        <v>493</v>
      </c>
      <c r="E10" s="7" t="s">
        <v>516</v>
      </c>
      <c r="F10" s="7" t="s">
        <v>510</v>
      </c>
      <c r="G10" s="7">
        <v>3863560</v>
      </c>
      <c r="H10" s="7" t="s">
        <v>511</v>
      </c>
      <c r="I10" s="7" t="s">
        <v>511</v>
      </c>
      <c r="J10" s="7">
        <v>2140117</v>
      </c>
      <c r="K10" s="26">
        <v>3402577</v>
      </c>
      <c r="L10" s="26">
        <v>307985</v>
      </c>
      <c r="M10" s="7" t="s">
        <v>517</v>
      </c>
      <c r="N10" s="17"/>
      <c r="O10" s="7" t="s">
        <v>511</v>
      </c>
      <c r="P10" s="7" t="s">
        <v>511</v>
      </c>
      <c r="Q10" s="7" t="s">
        <v>511</v>
      </c>
      <c r="R10" s="7" t="s">
        <v>511</v>
      </c>
      <c r="S10" s="7" t="s">
        <v>511</v>
      </c>
      <c r="T10" s="7">
        <v>2008</v>
      </c>
      <c r="U10" s="7">
        <v>6</v>
      </c>
      <c r="V10" s="7">
        <v>2019</v>
      </c>
      <c r="W10" s="7">
        <v>5</v>
      </c>
      <c r="X10" s="7"/>
      <c r="Y10" s="7"/>
      <c r="Z10" s="7"/>
    </row>
    <row r="11" spans="1:27" ht="48">
      <c r="A11" s="6">
        <v>11</v>
      </c>
      <c r="B11" s="85" t="s">
        <v>518</v>
      </c>
      <c r="C11" s="7" t="s">
        <v>519</v>
      </c>
      <c r="D11" s="7" t="s">
        <v>520</v>
      </c>
      <c r="E11" s="7" t="s">
        <v>521</v>
      </c>
      <c r="F11" s="7" t="s">
        <v>522</v>
      </c>
      <c r="G11" s="7">
        <v>60000</v>
      </c>
      <c r="H11" s="7"/>
      <c r="I11" s="7"/>
      <c r="J11" s="7" t="s">
        <v>523</v>
      </c>
      <c r="K11" s="7"/>
      <c r="L11" s="7">
        <v>15000</v>
      </c>
      <c r="M11" s="7"/>
      <c r="N11" s="7"/>
      <c r="O11" s="7"/>
      <c r="P11" s="7"/>
      <c r="Q11" s="7"/>
      <c r="R11" s="7"/>
      <c r="S11" s="7"/>
      <c r="T11" s="7">
        <v>2017</v>
      </c>
      <c r="U11" s="7"/>
      <c r="V11" s="7"/>
      <c r="W11" s="7"/>
      <c r="X11" s="7" t="s">
        <v>524</v>
      </c>
      <c r="Y11" s="7" t="s">
        <v>525</v>
      </c>
      <c r="Z11" s="95" t="s">
        <v>526</v>
      </c>
    </row>
    <row r="12" spans="1:27" ht="36">
      <c r="A12" s="6">
        <v>12</v>
      </c>
      <c r="B12" s="83" t="s">
        <v>527</v>
      </c>
      <c r="C12" s="83" t="s">
        <v>528</v>
      </c>
      <c r="D12" s="7" t="s">
        <v>529</v>
      </c>
      <c r="E12" s="7" t="s">
        <v>530</v>
      </c>
      <c r="F12" s="7" t="s">
        <v>522</v>
      </c>
      <c r="G12" s="7">
        <v>200000</v>
      </c>
      <c r="H12" s="7">
        <v>20000</v>
      </c>
      <c r="I12" s="7"/>
      <c r="J12" s="7" t="s">
        <v>531</v>
      </c>
      <c r="K12" s="7">
        <v>25458.52</v>
      </c>
      <c r="L12" s="7">
        <v>120000</v>
      </c>
      <c r="M12" s="7" t="s">
        <v>532</v>
      </c>
      <c r="N12" s="7" t="s">
        <v>498</v>
      </c>
      <c r="O12" s="7">
        <v>420000</v>
      </c>
      <c r="P12" s="7">
        <v>31050</v>
      </c>
      <c r="Q12" s="7">
        <v>28923</v>
      </c>
      <c r="R12" s="7"/>
      <c r="S12" s="7"/>
      <c r="T12" s="7">
        <v>2016</v>
      </c>
      <c r="U12" s="7">
        <v>12</v>
      </c>
      <c r="V12" s="7">
        <v>2020</v>
      </c>
      <c r="W12" s="7">
        <v>5</v>
      </c>
      <c r="X12" s="19" t="s">
        <v>533</v>
      </c>
      <c r="Y12" s="19">
        <v>18511821490</v>
      </c>
      <c r="Z12" s="19"/>
    </row>
    <row r="13" spans="1:27" ht="24">
      <c r="A13" s="6">
        <v>13</v>
      </c>
      <c r="B13" s="86" t="s">
        <v>527</v>
      </c>
      <c r="C13" s="86" t="s">
        <v>534</v>
      </c>
      <c r="D13" s="9"/>
      <c r="E13" s="7"/>
      <c r="F13" s="7"/>
      <c r="G13" s="10">
        <v>160000</v>
      </c>
      <c r="H13" s="11"/>
      <c r="I13" s="11"/>
      <c r="J13" s="11"/>
      <c r="K13" s="11"/>
      <c r="L13" s="11"/>
      <c r="M13" s="11"/>
      <c r="N13" s="11"/>
      <c r="O13" s="11"/>
      <c r="P13" s="11"/>
      <c r="Q13" s="11"/>
      <c r="R13" s="11"/>
      <c r="S13" s="11"/>
      <c r="T13" s="11"/>
      <c r="U13" s="11"/>
      <c r="V13" s="11"/>
      <c r="W13" s="11"/>
      <c r="X13" s="19" t="s">
        <v>533</v>
      </c>
      <c r="Y13" s="19">
        <v>18511821490</v>
      </c>
      <c r="Z13" s="6"/>
    </row>
    <row r="14" spans="1:27" ht="24">
      <c r="A14" s="6">
        <v>14</v>
      </c>
      <c r="B14" s="83" t="s">
        <v>535</v>
      </c>
      <c r="C14" s="7" t="s">
        <v>536</v>
      </c>
      <c r="D14" s="7" t="s">
        <v>537</v>
      </c>
      <c r="E14" s="7" t="s">
        <v>538</v>
      </c>
      <c r="F14" s="7" t="s">
        <v>539</v>
      </c>
      <c r="G14" s="7">
        <v>10000</v>
      </c>
      <c r="H14" s="7"/>
      <c r="I14" s="7"/>
      <c r="J14" s="7">
        <v>116637</v>
      </c>
      <c r="K14" s="7">
        <v>5000</v>
      </c>
      <c r="L14" s="7">
        <v>5000</v>
      </c>
      <c r="M14" s="7" t="s">
        <v>497</v>
      </c>
      <c r="N14" s="7" t="s">
        <v>498</v>
      </c>
      <c r="O14" s="7"/>
      <c r="P14" s="7"/>
      <c r="Q14" s="7"/>
      <c r="R14" s="7"/>
      <c r="S14" s="7"/>
      <c r="T14" s="7">
        <v>2015</v>
      </c>
      <c r="U14" s="7">
        <v>12</v>
      </c>
      <c r="V14" s="7">
        <v>2017</v>
      </c>
      <c r="W14" s="7">
        <v>12</v>
      </c>
      <c r="X14" s="7" t="s">
        <v>540</v>
      </c>
      <c r="Y14" s="7">
        <v>18701656817</v>
      </c>
      <c r="Z14" s="7"/>
    </row>
    <row r="15" spans="1:27" ht="48">
      <c r="A15" s="6">
        <v>15</v>
      </c>
      <c r="B15" s="85" t="s">
        <v>541</v>
      </c>
      <c r="C15" s="7" t="s">
        <v>542</v>
      </c>
      <c r="D15" s="7" t="s">
        <v>529</v>
      </c>
      <c r="E15" s="7" t="s">
        <v>543</v>
      </c>
      <c r="F15" s="7" t="s">
        <v>544</v>
      </c>
      <c r="G15" s="7">
        <v>160000</v>
      </c>
      <c r="H15" s="7"/>
      <c r="I15" s="7"/>
      <c r="J15" s="7" t="s">
        <v>545</v>
      </c>
      <c r="K15" s="7">
        <v>8000</v>
      </c>
      <c r="L15" s="7">
        <v>150000</v>
      </c>
      <c r="M15" s="7" t="s">
        <v>546</v>
      </c>
      <c r="N15" s="7" t="s">
        <v>498</v>
      </c>
      <c r="O15" s="7">
        <v>20000</v>
      </c>
      <c r="P15" s="7">
        <v>1000</v>
      </c>
      <c r="Q15" s="7" t="s">
        <v>547</v>
      </c>
      <c r="R15" s="7">
        <v>20000</v>
      </c>
      <c r="S15" s="7">
        <v>30000</v>
      </c>
      <c r="T15" s="7">
        <v>2016</v>
      </c>
      <c r="U15" s="7">
        <v>2</v>
      </c>
      <c r="V15" s="7">
        <v>2018</v>
      </c>
      <c r="W15" s="7">
        <v>12</v>
      </c>
      <c r="X15" s="7" t="s">
        <v>548</v>
      </c>
      <c r="Y15" s="7">
        <v>15222227396</v>
      </c>
      <c r="Z15" s="7"/>
    </row>
    <row r="16" spans="1:27" s="81" customFormat="1" ht="24">
      <c r="A16" s="87">
        <v>16</v>
      </c>
      <c r="B16" s="83" t="s">
        <v>549</v>
      </c>
      <c r="C16" s="83" t="s">
        <v>550</v>
      </c>
      <c r="D16" s="83" t="s">
        <v>529</v>
      </c>
      <c r="E16" s="83" t="s">
        <v>551</v>
      </c>
      <c r="F16" s="83" t="s">
        <v>552</v>
      </c>
      <c r="G16" s="83">
        <v>60000</v>
      </c>
      <c r="H16" s="83"/>
      <c r="I16" s="83">
        <v>28000</v>
      </c>
      <c r="J16" s="83">
        <v>53000</v>
      </c>
      <c r="K16" s="83">
        <v>13000</v>
      </c>
      <c r="L16" s="83">
        <v>30000</v>
      </c>
      <c r="M16" s="83" t="s">
        <v>553</v>
      </c>
      <c r="N16" s="83" t="s">
        <v>498</v>
      </c>
      <c r="O16" s="83" t="s">
        <v>554</v>
      </c>
      <c r="P16" s="83" t="s">
        <v>555</v>
      </c>
      <c r="Q16" s="83">
        <v>5000</v>
      </c>
      <c r="R16" s="83"/>
      <c r="S16" s="83"/>
      <c r="T16" s="83">
        <v>2016</v>
      </c>
      <c r="U16" s="83">
        <v>12</v>
      </c>
      <c r="V16" s="83">
        <v>2018</v>
      </c>
      <c r="W16" s="83">
        <v>5</v>
      </c>
      <c r="X16" s="83" t="s">
        <v>556</v>
      </c>
      <c r="Y16" s="83">
        <v>18602693476</v>
      </c>
      <c r="Z16" s="83"/>
    </row>
    <row r="17" spans="1:27" ht="72">
      <c r="A17" s="6">
        <v>17</v>
      </c>
      <c r="B17" s="7" t="s">
        <v>557</v>
      </c>
      <c r="C17" s="7" t="s">
        <v>558</v>
      </c>
      <c r="D17" s="7" t="s">
        <v>559</v>
      </c>
      <c r="E17" s="7" t="s">
        <v>560</v>
      </c>
      <c r="F17" s="7" t="s">
        <v>561</v>
      </c>
      <c r="G17" s="7">
        <v>15000</v>
      </c>
      <c r="H17" s="7"/>
      <c r="I17" s="7" t="s">
        <v>562</v>
      </c>
      <c r="J17" s="7">
        <v>28428</v>
      </c>
      <c r="K17" s="7">
        <v>980</v>
      </c>
      <c r="L17" s="7">
        <v>5000</v>
      </c>
      <c r="M17" s="7" t="s">
        <v>563</v>
      </c>
      <c r="N17" s="7" t="s">
        <v>498</v>
      </c>
      <c r="O17" s="7" t="s">
        <v>564</v>
      </c>
      <c r="P17" s="7" t="s">
        <v>565</v>
      </c>
      <c r="Q17" s="7" t="s">
        <v>566</v>
      </c>
      <c r="R17" s="7">
        <v>0</v>
      </c>
      <c r="S17" s="7" t="s">
        <v>567</v>
      </c>
      <c r="T17" s="7">
        <v>2016</v>
      </c>
      <c r="U17" s="16">
        <v>5</v>
      </c>
      <c r="V17" s="16">
        <v>2018</v>
      </c>
      <c r="W17" s="16">
        <v>12</v>
      </c>
      <c r="X17" s="7" t="s">
        <v>568</v>
      </c>
      <c r="Y17" s="7">
        <v>15611169282</v>
      </c>
      <c r="Z17" s="7"/>
    </row>
    <row r="18" spans="1:27" s="81" customFormat="1">
      <c r="A18" s="87">
        <v>18</v>
      </c>
      <c r="B18" s="88" t="s">
        <v>569</v>
      </c>
      <c r="C18" s="88" t="s">
        <v>570</v>
      </c>
      <c r="D18" s="83" t="s">
        <v>520</v>
      </c>
      <c r="E18" s="88" t="s">
        <v>571</v>
      </c>
      <c r="F18" s="88" t="s">
        <v>561</v>
      </c>
      <c r="G18" s="88">
        <v>32000</v>
      </c>
      <c r="H18" s="88"/>
      <c r="I18" s="88"/>
      <c r="J18" s="88"/>
      <c r="K18" s="88"/>
      <c r="L18" s="88"/>
      <c r="M18" s="88" t="s">
        <v>572</v>
      </c>
      <c r="N18" s="88"/>
      <c r="O18" s="88"/>
      <c r="P18" s="88"/>
      <c r="Q18" s="88"/>
      <c r="R18" s="88"/>
      <c r="S18" s="88"/>
      <c r="T18" s="88">
        <v>2017</v>
      </c>
      <c r="U18" s="88">
        <v>10</v>
      </c>
      <c r="V18" s="88"/>
      <c r="W18" s="88"/>
      <c r="X18" s="88"/>
      <c r="Y18" s="88"/>
      <c r="Z18" s="88"/>
      <c r="AA18" s="81" t="s">
        <v>573</v>
      </c>
    </row>
    <row r="19" spans="1:27" ht="24">
      <c r="A19" s="6">
        <v>19</v>
      </c>
      <c r="B19" s="19" t="s">
        <v>574</v>
      </c>
      <c r="C19" s="19" t="s">
        <v>575</v>
      </c>
      <c r="D19" s="7" t="s">
        <v>520</v>
      </c>
      <c r="E19" s="19" t="s">
        <v>576</v>
      </c>
      <c r="F19" s="19" t="s">
        <v>522</v>
      </c>
      <c r="G19" s="19">
        <v>360000</v>
      </c>
      <c r="H19" s="19"/>
      <c r="I19" s="19"/>
      <c r="J19" s="19" t="s">
        <v>577</v>
      </c>
      <c r="K19" s="19"/>
      <c r="L19" s="19">
        <v>3200</v>
      </c>
      <c r="M19" s="19"/>
      <c r="N19" s="19"/>
      <c r="O19" s="19"/>
      <c r="P19" s="19"/>
      <c r="Q19" s="19"/>
      <c r="R19" s="19"/>
      <c r="S19" s="19"/>
      <c r="T19" s="19">
        <v>2017</v>
      </c>
      <c r="U19" s="19"/>
      <c r="V19" s="19"/>
      <c r="W19" s="19"/>
      <c r="X19" s="19"/>
      <c r="Y19" s="19"/>
      <c r="Z19" s="19"/>
    </row>
    <row r="20" spans="1:27" ht="60">
      <c r="A20" s="6">
        <v>20</v>
      </c>
      <c r="B20" s="89" t="s">
        <v>578</v>
      </c>
      <c r="C20" s="7" t="s">
        <v>579</v>
      </c>
      <c r="D20" s="7" t="s">
        <v>520</v>
      </c>
      <c r="E20" s="7" t="s">
        <v>580</v>
      </c>
      <c r="F20" s="7" t="s">
        <v>510</v>
      </c>
      <c r="G20" s="7">
        <v>10000</v>
      </c>
      <c r="H20" s="7">
        <v>0</v>
      </c>
      <c r="I20" s="7">
        <v>0</v>
      </c>
      <c r="J20" s="7">
        <v>45000</v>
      </c>
      <c r="K20" s="7">
        <v>100</v>
      </c>
      <c r="L20" s="7">
        <v>2500</v>
      </c>
      <c r="M20" s="7" t="s">
        <v>581</v>
      </c>
      <c r="N20" s="7" t="s">
        <v>498</v>
      </c>
      <c r="O20" s="7">
        <v>0</v>
      </c>
      <c r="P20" s="7">
        <v>0</v>
      </c>
      <c r="Q20" s="7">
        <v>0</v>
      </c>
      <c r="R20" s="7">
        <v>0</v>
      </c>
      <c r="S20" s="7">
        <v>0</v>
      </c>
      <c r="T20" s="7">
        <v>2016</v>
      </c>
      <c r="U20" s="19">
        <v>12</v>
      </c>
      <c r="V20" s="19">
        <v>2018</v>
      </c>
      <c r="W20" s="7">
        <v>12</v>
      </c>
      <c r="X20" s="7" t="s">
        <v>582</v>
      </c>
      <c r="Y20" s="7">
        <v>13920984692</v>
      </c>
      <c r="Z20" s="7"/>
    </row>
    <row r="21" spans="1:27" ht="72">
      <c r="A21" s="6">
        <v>23</v>
      </c>
      <c r="B21" s="83" t="s">
        <v>583</v>
      </c>
      <c r="C21" s="7" t="s">
        <v>584</v>
      </c>
      <c r="D21" s="7" t="s">
        <v>585</v>
      </c>
      <c r="E21" s="7" t="s">
        <v>586</v>
      </c>
      <c r="F21" s="7" t="s">
        <v>587</v>
      </c>
      <c r="G21" s="7">
        <v>14600</v>
      </c>
      <c r="H21" s="7"/>
      <c r="I21" s="7"/>
      <c r="J21" s="7">
        <v>3700</v>
      </c>
      <c r="K21" s="7">
        <v>6000</v>
      </c>
      <c r="L21" s="7">
        <v>200</v>
      </c>
      <c r="M21" s="7"/>
      <c r="N21" s="7"/>
      <c r="O21" s="7"/>
      <c r="P21" s="7"/>
      <c r="Q21" s="7"/>
      <c r="R21" s="7"/>
      <c r="S21" s="7"/>
      <c r="T21" s="7">
        <v>2014</v>
      </c>
      <c r="U21" s="7">
        <v>12</v>
      </c>
      <c r="V21" s="7">
        <v>2017</v>
      </c>
      <c r="W21" s="7">
        <v>12</v>
      </c>
      <c r="X21" s="6" t="s">
        <v>588</v>
      </c>
      <c r="Y21" s="6" t="s">
        <v>589</v>
      </c>
      <c r="Z21" s="96" t="s">
        <v>590</v>
      </c>
    </row>
    <row r="22" spans="1:27" ht="36">
      <c r="A22" s="6">
        <v>25</v>
      </c>
      <c r="B22" s="7" t="s">
        <v>591</v>
      </c>
      <c r="C22" s="7" t="s">
        <v>592</v>
      </c>
      <c r="D22" s="7" t="s">
        <v>493</v>
      </c>
      <c r="E22" s="7" t="s">
        <v>593</v>
      </c>
      <c r="F22" s="7" t="s">
        <v>495</v>
      </c>
      <c r="G22" s="7">
        <v>400000</v>
      </c>
      <c r="H22" s="7" t="s">
        <v>594</v>
      </c>
      <c r="I22" s="7" t="s">
        <v>594</v>
      </c>
      <c r="J22" s="7" t="s">
        <v>595</v>
      </c>
      <c r="K22" s="7">
        <v>256244</v>
      </c>
      <c r="L22" s="7">
        <v>16000</v>
      </c>
      <c r="M22" s="7" t="s">
        <v>596</v>
      </c>
      <c r="N22" s="7" t="s">
        <v>498</v>
      </c>
      <c r="O22" s="7"/>
      <c r="P22" s="7"/>
      <c r="Q22" s="7"/>
      <c r="R22" s="7">
        <v>20000</v>
      </c>
      <c r="S22" s="7">
        <v>30000</v>
      </c>
      <c r="T22" s="7">
        <v>2014</v>
      </c>
      <c r="U22" s="7">
        <v>11</v>
      </c>
      <c r="V22" s="7">
        <v>2018</v>
      </c>
      <c r="W22" s="7">
        <v>12</v>
      </c>
      <c r="X22" s="7"/>
      <c r="Y22" s="7"/>
      <c r="Z22" s="7"/>
    </row>
    <row r="23" spans="1:27" ht="36">
      <c r="A23" s="6">
        <v>26</v>
      </c>
      <c r="B23" s="7" t="s">
        <v>591</v>
      </c>
      <c r="C23" s="7" t="s">
        <v>597</v>
      </c>
      <c r="D23" s="7" t="s">
        <v>493</v>
      </c>
      <c r="E23" s="7" t="s">
        <v>598</v>
      </c>
      <c r="F23" s="7" t="s">
        <v>587</v>
      </c>
      <c r="G23" s="7">
        <v>49289.4</v>
      </c>
      <c r="H23" s="7"/>
      <c r="I23" s="7"/>
      <c r="J23" s="7">
        <v>82149</v>
      </c>
      <c r="K23" s="7">
        <v>55861.4</v>
      </c>
      <c r="L23" s="7">
        <v>0</v>
      </c>
      <c r="M23" s="7" t="s">
        <v>497</v>
      </c>
      <c r="N23" s="7"/>
      <c r="O23" s="7">
        <v>73934.100000000006</v>
      </c>
      <c r="P23" s="7">
        <v>24644.7</v>
      </c>
      <c r="Q23" s="7">
        <v>10276.799999999999</v>
      </c>
      <c r="R23" s="7"/>
      <c r="S23" s="7"/>
      <c r="T23" s="7">
        <v>2015</v>
      </c>
      <c r="U23" s="7">
        <v>11</v>
      </c>
      <c r="V23" s="7">
        <v>2017</v>
      </c>
      <c r="W23" s="7">
        <v>10</v>
      </c>
      <c r="X23" s="6"/>
      <c r="Y23" s="6"/>
      <c r="Z23" s="6"/>
    </row>
    <row r="24" spans="1:27" ht="36">
      <c r="A24" s="6">
        <v>27</v>
      </c>
      <c r="B24" s="7" t="s">
        <v>591</v>
      </c>
      <c r="C24" s="7" t="s">
        <v>599</v>
      </c>
      <c r="D24" s="7" t="s">
        <v>493</v>
      </c>
      <c r="E24" s="7" t="s">
        <v>600</v>
      </c>
      <c r="F24" s="7" t="s">
        <v>587</v>
      </c>
      <c r="G24" s="7">
        <v>41230</v>
      </c>
      <c r="H24" s="7"/>
      <c r="I24" s="7"/>
      <c r="J24" s="7">
        <v>68717</v>
      </c>
      <c r="K24" s="7">
        <v>41730</v>
      </c>
      <c r="L24" s="7">
        <v>0</v>
      </c>
      <c r="M24" s="7" t="s">
        <v>497</v>
      </c>
      <c r="N24" s="7"/>
      <c r="O24" s="7">
        <v>61845</v>
      </c>
      <c r="P24" s="7">
        <v>20615</v>
      </c>
      <c r="Q24" s="7">
        <v>8596</v>
      </c>
      <c r="R24" s="7"/>
      <c r="S24" s="7"/>
      <c r="T24" s="7">
        <v>2014</v>
      </c>
      <c r="U24" s="7">
        <v>10</v>
      </c>
      <c r="V24" s="7">
        <v>2017</v>
      </c>
      <c r="W24" s="7">
        <v>10</v>
      </c>
      <c r="X24" s="6"/>
      <c r="Y24" s="6"/>
      <c r="Z24" s="6"/>
    </row>
    <row r="25" spans="1:27" ht="24">
      <c r="A25" s="6">
        <v>28</v>
      </c>
      <c r="B25" s="83" t="s">
        <v>601</v>
      </c>
      <c r="C25" s="7" t="s">
        <v>602</v>
      </c>
      <c r="D25" s="7" t="s">
        <v>559</v>
      </c>
      <c r="E25" s="7" t="s">
        <v>603</v>
      </c>
      <c r="F25" s="7" t="s">
        <v>587</v>
      </c>
      <c r="G25" s="7">
        <v>10000</v>
      </c>
      <c r="H25" s="7"/>
      <c r="I25" s="7"/>
      <c r="J25" s="7">
        <v>20000</v>
      </c>
      <c r="K25" s="7"/>
      <c r="L25" s="7">
        <v>3500</v>
      </c>
      <c r="M25" s="7" t="s">
        <v>497</v>
      </c>
      <c r="N25" s="7"/>
      <c r="O25" s="7"/>
      <c r="P25" s="7"/>
      <c r="Q25" s="7"/>
      <c r="R25" s="7"/>
      <c r="S25" s="7"/>
      <c r="T25" s="7">
        <v>2016</v>
      </c>
      <c r="U25" s="7">
        <v>12</v>
      </c>
      <c r="V25" s="7">
        <v>2017</v>
      </c>
      <c r="W25" s="7">
        <v>12</v>
      </c>
      <c r="X25" s="7" t="s">
        <v>604</v>
      </c>
      <c r="Y25" s="7">
        <v>15602010899</v>
      </c>
      <c r="Z25" s="7"/>
    </row>
    <row r="26" spans="1:27" ht="72">
      <c r="A26" s="6">
        <v>29</v>
      </c>
      <c r="B26" s="83" t="s">
        <v>601</v>
      </c>
      <c r="C26" s="7" t="s">
        <v>605</v>
      </c>
      <c r="D26" s="7" t="s">
        <v>537</v>
      </c>
      <c r="E26" s="7" t="s">
        <v>606</v>
      </c>
      <c r="F26" s="7" t="s">
        <v>607</v>
      </c>
      <c r="G26" s="7">
        <v>25000</v>
      </c>
      <c r="H26" s="7">
        <v>20000</v>
      </c>
      <c r="I26" s="7">
        <v>5000</v>
      </c>
      <c r="J26" s="7">
        <v>44000</v>
      </c>
      <c r="K26" s="7">
        <v>19000</v>
      </c>
      <c r="L26" s="7">
        <v>6000</v>
      </c>
      <c r="M26" s="7" t="s">
        <v>608</v>
      </c>
      <c r="N26" s="7" t="s">
        <v>609</v>
      </c>
      <c r="O26" s="7">
        <v>16000</v>
      </c>
      <c r="P26" s="7">
        <v>3100</v>
      </c>
      <c r="Q26" s="7">
        <v>760</v>
      </c>
      <c r="R26" s="7">
        <v>10000</v>
      </c>
      <c r="S26" s="7">
        <v>16000</v>
      </c>
      <c r="T26" s="7">
        <v>2012</v>
      </c>
      <c r="U26" s="7">
        <v>10</v>
      </c>
      <c r="V26" s="7">
        <v>2017</v>
      </c>
      <c r="W26" s="7">
        <v>10</v>
      </c>
      <c r="X26" s="7" t="s">
        <v>604</v>
      </c>
      <c r="Y26" s="7">
        <v>15602010899</v>
      </c>
      <c r="Z26" s="7"/>
    </row>
    <row r="27" spans="1:27" ht="24">
      <c r="A27" s="6">
        <v>30</v>
      </c>
      <c r="B27" s="19" t="s">
        <v>610</v>
      </c>
      <c r="C27" s="19" t="s">
        <v>611</v>
      </c>
      <c r="D27" s="7" t="s">
        <v>585</v>
      </c>
      <c r="E27" s="19" t="s">
        <v>612</v>
      </c>
      <c r="F27" s="19" t="s">
        <v>561</v>
      </c>
      <c r="G27" s="19">
        <v>50000</v>
      </c>
      <c r="H27" s="19"/>
      <c r="I27" s="19"/>
      <c r="J27" s="19"/>
      <c r="K27" s="19">
        <v>0</v>
      </c>
      <c r="L27" s="19">
        <v>10000</v>
      </c>
      <c r="M27" s="19" t="s">
        <v>613</v>
      </c>
      <c r="N27" s="19"/>
      <c r="O27" s="19"/>
      <c r="P27" s="19"/>
      <c r="Q27" s="19"/>
      <c r="R27" s="19"/>
      <c r="S27" s="19"/>
      <c r="T27" s="19">
        <v>2017</v>
      </c>
      <c r="U27" s="19">
        <v>6</v>
      </c>
      <c r="V27" s="19">
        <v>2019</v>
      </c>
      <c r="W27" s="19">
        <v>6</v>
      </c>
      <c r="X27" s="19"/>
      <c r="Y27" s="19"/>
      <c r="Z27" s="19"/>
    </row>
    <row r="28" spans="1:27" ht="48">
      <c r="A28" s="6">
        <v>31</v>
      </c>
      <c r="B28" s="7" t="s">
        <v>614</v>
      </c>
      <c r="C28" s="7" t="s">
        <v>615</v>
      </c>
      <c r="D28" s="7" t="s">
        <v>520</v>
      </c>
      <c r="E28" s="7" t="s">
        <v>616</v>
      </c>
      <c r="F28" s="7" t="s">
        <v>522</v>
      </c>
      <c r="G28" s="7">
        <v>18000</v>
      </c>
      <c r="H28" s="7"/>
      <c r="I28" s="7"/>
      <c r="J28" s="7" t="s">
        <v>617</v>
      </c>
      <c r="K28" s="7"/>
      <c r="L28" s="7">
        <v>3000</v>
      </c>
      <c r="M28" s="7"/>
      <c r="N28" s="7"/>
      <c r="O28" s="7"/>
      <c r="P28" s="7"/>
      <c r="Q28" s="7"/>
      <c r="R28" s="7"/>
      <c r="S28" s="7"/>
      <c r="T28" s="7">
        <v>2017</v>
      </c>
      <c r="U28" s="7"/>
      <c r="V28" s="7"/>
      <c r="W28" s="7"/>
      <c r="X28" s="7" t="s">
        <v>618</v>
      </c>
      <c r="Y28" s="7" t="s">
        <v>619</v>
      </c>
      <c r="Z28" s="7"/>
    </row>
    <row r="29" spans="1:27" ht="72">
      <c r="A29" s="6">
        <v>32</v>
      </c>
      <c r="B29" s="90" t="s">
        <v>620</v>
      </c>
      <c r="C29" s="13" t="s">
        <v>621</v>
      </c>
      <c r="D29" s="13"/>
      <c r="E29" s="7" t="s">
        <v>622</v>
      </c>
      <c r="F29" s="7" t="s">
        <v>488</v>
      </c>
      <c r="G29" s="14">
        <v>145430.63</v>
      </c>
      <c r="H29" s="11"/>
      <c r="I29" s="11"/>
      <c r="J29" s="11">
        <v>32536</v>
      </c>
      <c r="K29" s="11"/>
      <c r="L29" s="11"/>
      <c r="M29" s="11"/>
      <c r="N29" s="11"/>
      <c r="O29" s="11"/>
      <c r="P29" s="11"/>
      <c r="Q29" s="11"/>
      <c r="R29" s="11"/>
      <c r="S29" s="11"/>
      <c r="T29" s="11">
        <v>2017</v>
      </c>
      <c r="U29" s="11">
        <v>7</v>
      </c>
      <c r="V29" s="11">
        <v>2020</v>
      </c>
      <c r="W29" s="11">
        <v>6</v>
      </c>
      <c r="X29" s="7" t="s">
        <v>623</v>
      </c>
      <c r="Y29" s="7">
        <v>13601258546</v>
      </c>
      <c r="Z29" s="6"/>
    </row>
    <row r="30" spans="1:27" ht="72">
      <c r="A30" s="6">
        <v>33</v>
      </c>
      <c r="B30" s="90" t="s">
        <v>620</v>
      </c>
      <c r="C30" s="13" t="s">
        <v>624</v>
      </c>
      <c r="D30" s="13"/>
      <c r="E30" s="7" t="s">
        <v>625</v>
      </c>
      <c r="F30" s="7" t="s">
        <v>488</v>
      </c>
      <c r="G30" s="14">
        <v>152190.51999999999</v>
      </c>
      <c r="H30" s="11"/>
      <c r="I30" s="11"/>
      <c r="J30" s="11">
        <v>28748</v>
      </c>
      <c r="K30" s="11"/>
      <c r="L30" s="11"/>
      <c r="M30" s="11"/>
      <c r="N30" s="11"/>
      <c r="O30" s="11"/>
      <c r="P30" s="11"/>
      <c r="Q30" s="11"/>
      <c r="R30" s="11"/>
      <c r="S30" s="11"/>
      <c r="T30" s="11">
        <v>2017</v>
      </c>
      <c r="U30" s="11">
        <v>7</v>
      </c>
      <c r="V30" s="11">
        <v>2020</v>
      </c>
      <c r="W30" s="11">
        <v>6</v>
      </c>
      <c r="X30" s="7" t="s">
        <v>623</v>
      </c>
      <c r="Y30" s="7">
        <v>13601258546</v>
      </c>
      <c r="Z30" s="96" t="s">
        <v>626</v>
      </c>
    </row>
    <row r="31" spans="1:27" ht="72">
      <c r="A31" s="6">
        <v>34</v>
      </c>
      <c r="B31" s="90" t="s">
        <v>620</v>
      </c>
      <c r="C31" s="13" t="s">
        <v>627</v>
      </c>
      <c r="D31" s="13"/>
      <c r="E31" s="7" t="s">
        <v>628</v>
      </c>
      <c r="F31" s="7" t="s">
        <v>488</v>
      </c>
      <c r="G31" s="14">
        <v>312883.95</v>
      </c>
      <c r="H31" s="11"/>
      <c r="I31" s="11"/>
      <c r="J31" s="11">
        <v>33392</v>
      </c>
      <c r="K31" s="11"/>
      <c r="L31" s="11"/>
      <c r="M31" s="11"/>
      <c r="N31" s="11"/>
      <c r="O31" s="11"/>
      <c r="P31" s="11"/>
      <c r="Q31" s="11"/>
      <c r="R31" s="11"/>
      <c r="S31" s="11"/>
      <c r="T31" s="11">
        <v>2017</v>
      </c>
      <c r="U31" s="11">
        <v>7</v>
      </c>
      <c r="V31" s="11">
        <v>2020</v>
      </c>
      <c r="W31" s="11">
        <v>6</v>
      </c>
      <c r="X31" s="7" t="s">
        <v>623</v>
      </c>
      <c r="Y31" s="7">
        <v>13601258546</v>
      </c>
      <c r="Z31" s="6"/>
    </row>
    <row r="32" spans="1:27" ht="24">
      <c r="A32" s="6">
        <v>35</v>
      </c>
      <c r="B32" s="91" t="s">
        <v>629</v>
      </c>
      <c r="C32" s="19" t="s">
        <v>630</v>
      </c>
      <c r="D32" s="7" t="s">
        <v>520</v>
      </c>
      <c r="E32" s="19" t="s">
        <v>631</v>
      </c>
      <c r="F32" s="19" t="s">
        <v>561</v>
      </c>
      <c r="G32" s="19">
        <v>200000</v>
      </c>
      <c r="H32" s="19"/>
      <c r="I32" s="19"/>
      <c r="J32" s="19"/>
      <c r="K32" s="19"/>
      <c r="L32" s="19">
        <v>3000</v>
      </c>
      <c r="M32" s="19" t="s">
        <v>572</v>
      </c>
      <c r="N32" s="19"/>
      <c r="O32" s="19"/>
      <c r="P32" s="19"/>
      <c r="Q32" s="19"/>
      <c r="R32" s="19"/>
      <c r="S32" s="19"/>
      <c r="T32" s="19">
        <v>2017</v>
      </c>
      <c r="U32" s="19">
        <v>10</v>
      </c>
      <c r="V32" s="19">
        <v>2020</v>
      </c>
      <c r="W32" s="19"/>
      <c r="X32" s="19" t="s">
        <v>632</v>
      </c>
      <c r="Y32" s="19">
        <v>13752619368</v>
      </c>
      <c r="Z32" s="19"/>
    </row>
    <row r="33" spans="1:26" ht="36">
      <c r="A33" s="6">
        <v>36</v>
      </c>
      <c r="B33" s="83" t="s">
        <v>633</v>
      </c>
      <c r="C33" s="10" t="s">
        <v>634</v>
      </c>
      <c r="D33" s="7" t="s">
        <v>585</v>
      </c>
      <c r="E33" s="10" t="s">
        <v>635</v>
      </c>
      <c r="F33" s="10" t="s">
        <v>636</v>
      </c>
      <c r="G33" s="10">
        <v>1116353</v>
      </c>
      <c r="H33" s="22"/>
      <c r="I33" s="10">
        <v>893082</v>
      </c>
      <c r="J33" s="10"/>
      <c r="K33" s="10"/>
      <c r="L33" s="10">
        <v>300000</v>
      </c>
      <c r="M33" s="10"/>
      <c r="N33" s="10"/>
      <c r="O33" s="10"/>
      <c r="P33" s="10"/>
      <c r="Q33" s="10"/>
      <c r="R33" s="10"/>
      <c r="S33" s="10"/>
      <c r="T33" s="10">
        <v>2016</v>
      </c>
      <c r="U33" s="10">
        <v>11</v>
      </c>
      <c r="V33" s="10">
        <v>2020</v>
      </c>
      <c r="W33" s="10">
        <v>11</v>
      </c>
      <c r="X33" s="7"/>
      <c r="Y33" s="7"/>
      <c r="Z33" s="7"/>
    </row>
    <row r="34" spans="1:26" ht="36">
      <c r="A34" s="6">
        <v>37</v>
      </c>
      <c r="B34" s="83" t="s">
        <v>633</v>
      </c>
      <c r="C34" s="10" t="s">
        <v>637</v>
      </c>
      <c r="D34" s="7" t="s">
        <v>585</v>
      </c>
      <c r="E34" s="10" t="s">
        <v>638</v>
      </c>
      <c r="F34" s="10" t="s">
        <v>639</v>
      </c>
      <c r="G34" s="10">
        <v>24771</v>
      </c>
      <c r="H34" s="22"/>
      <c r="I34" s="22"/>
      <c r="J34" s="16">
        <v>2418007</v>
      </c>
      <c r="K34" s="16">
        <v>6000</v>
      </c>
      <c r="L34" s="16">
        <v>7000</v>
      </c>
      <c r="M34" s="22"/>
      <c r="N34" s="22"/>
      <c r="O34" s="22"/>
      <c r="P34" s="22"/>
      <c r="Q34" s="22"/>
      <c r="R34" s="22"/>
      <c r="S34" s="22"/>
      <c r="T34" s="22">
        <v>2016</v>
      </c>
      <c r="U34" s="22">
        <v>3</v>
      </c>
      <c r="V34" s="22">
        <v>2019</v>
      </c>
      <c r="W34" s="22">
        <v>6</v>
      </c>
      <c r="X34" s="7"/>
      <c r="Y34" s="7"/>
      <c r="Z34" s="7"/>
    </row>
    <row r="35" spans="1:26" ht="48">
      <c r="A35" s="6">
        <v>38</v>
      </c>
      <c r="B35" s="83" t="s">
        <v>633</v>
      </c>
      <c r="C35" s="10" t="s">
        <v>640</v>
      </c>
      <c r="D35" s="7" t="s">
        <v>585</v>
      </c>
      <c r="E35" s="10" t="s">
        <v>641</v>
      </c>
      <c r="F35" s="10" t="s">
        <v>639</v>
      </c>
      <c r="G35" s="10">
        <v>83084</v>
      </c>
      <c r="H35" s="22"/>
      <c r="I35" s="22"/>
      <c r="J35" s="16">
        <v>11500000</v>
      </c>
      <c r="K35" s="16">
        <v>17100</v>
      </c>
      <c r="L35" s="16">
        <v>31600</v>
      </c>
      <c r="M35" s="22"/>
      <c r="N35" s="22"/>
      <c r="O35" s="22"/>
      <c r="P35" s="22"/>
      <c r="Q35" s="22"/>
      <c r="R35" s="22"/>
      <c r="S35" s="22"/>
      <c r="T35" s="22">
        <v>2016</v>
      </c>
      <c r="U35" s="22">
        <v>3</v>
      </c>
      <c r="V35" s="22">
        <v>2019</v>
      </c>
      <c r="W35" s="22">
        <v>6</v>
      </c>
      <c r="X35" s="7"/>
      <c r="Y35" s="7"/>
      <c r="Z35" s="7"/>
    </row>
    <row r="36" spans="1:26" ht="36">
      <c r="A36" s="6">
        <v>39</v>
      </c>
      <c r="B36" s="83" t="s">
        <v>633</v>
      </c>
      <c r="C36" s="10" t="s">
        <v>642</v>
      </c>
      <c r="D36" s="7" t="s">
        <v>585</v>
      </c>
      <c r="E36" s="10" t="s">
        <v>643</v>
      </c>
      <c r="F36" s="10" t="s">
        <v>639</v>
      </c>
      <c r="G36" s="10">
        <v>50237</v>
      </c>
      <c r="H36" s="22"/>
      <c r="I36" s="22"/>
      <c r="J36" s="16">
        <v>2420007</v>
      </c>
      <c r="K36" s="16">
        <v>13000</v>
      </c>
      <c r="L36" s="16">
        <v>15000</v>
      </c>
      <c r="M36" s="22"/>
      <c r="N36" s="22"/>
      <c r="O36" s="22"/>
      <c r="P36" s="22"/>
      <c r="Q36" s="22"/>
      <c r="R36" s="22"/>
      <c r="S36" s="22"/>
      <c r="T36" s="22">
        <v>2016</v>
      </c>
      <c r="U36" s="22">
        <v>3</v>
      </c>
      <c r="V36" s="22">
        <v>2019</v>
      </c>
      <c r="W36" s="22">
        <v>6</v>
      </c>
      <c r="X36" s="7"/>
      <c r="Y36" s="7"/>
      <c r="Z36" s="7"/>
    </row>
    <row r="37" spans="1:26" ht="48">
      <c r="A37" s="6">
        <v>40</v>
      </c>
      <c r="B37" s="83" t="s">
        <v>633</v>
      </c>
      <c r="C37" s="10" t="s">
        <v>644</v>
      </c>
      <c r="D37" s="7" t="s">
        <v>585</v>
      </c>
      <c r="E37" s="10" t="s">
        <v>645</v>
      </c>
      <c r="F37" s="10" t="s">
        <v>639</v>
      </c>
      <c r="G37" s="10">
        <v>55182</v>
      </c>
      <c r="H37" s="22"/>
      <c r="I37" s="22"/>
      <c r="J37" s="16">
        <v>2440507</v>
      </c>
      <c r="K37" s="16">
        <v>17000</v>
      </c>
      <c r="L37" s="16">
        <v>18500</v>
      </c>
      <c r="M37" s="22"/>
      <c r="N37" s="22"/>
      <c r="O37" s="22"/>
      <c r="P37" s="22"/>
      <c r="Q37" s="22"/>
      <c r="R37" s="22"/>
      <c r="S37" s="22"/>
      <c r="T37" s="22">
        <v>2016</v>
      </c>
      <c r="U37" s="22">
        <v>3</v>
      </c>
      <c r="V37" s="22">
        <v>2019</v>
      </c>
      <c r="W37" s="22">
        <v>6</v>
      </c>
      <c r="X37" s="7"/>
      <c r="Y37" s="7"/>
      <c r="Z37" s="7"/>
    </row>
    <row r="38" spans="1:26" ht="72">
      <c r="A38" s="6">
        <v>41</v>
      </c>
      <c r="B38" s="88" t="s">
        <v>633</v>
      </c>
      <c r="C38" s="7" t="s">
        <v>646</v>
      </c>
      <c r="D38" s="7"/>
      <c r="E38" s="7" t="s">
        <v>647</v>
      </c>
      <c r="F38" s="7" t="s">
        <v>648</v>
      </c>
      <c r="G38" s="19">
        <v>9369</v>
      </c>
      <c r="H38" s="19"/>
      <c r="I38" s="19">
        <v>6558</v>
      </c>
      <c r="J38" s="19">
        <v>35100</v>
      </c>
      <c r="K38" s="19"/>
      <c r="L38" s="19"/>
      <c r="M38" s="7"/>
      <c r="N38" s="7"/>
      <c r="O38" s="7"/>
      <c r="P38" s="7"/>
      <c r="Q38" s="7"/>
      <c r="R38" s="7"/>
      <c r="S38" s="7"/>
      <c r="T38" s="7">
        <v>2017</v>
      </c>
      <c r="U38" s="19">
        <v>5</v>
      </c>
      <c r="V38" s="19">
        <v>2019</v>
      </c>
      <c r="W38" s="7">
        <v>12</v>
      </c>
      <c r="X38" s="19" t="s">
        <v>649</v>
      </c>
      <c r="Y38" s="19">
        <v>13601173857</v>
      </c>
      <c r="Z38" s="6"/>
    </row>
    <row r="39" spans="1:26" ht="72">
      <c r="A39" s="6">
        <v>42</v>
      </c>
      <c r="B39" s="83" t="s">
        <v>633</v>
      </c>
      <c r="C39" s="7" t="s">
        <v>650</v>
      </c>
      <c r="D39" s="7"/>
      <c r="E39" s="7" t="s">
        <v>651</v>
      </c>
      <c r="F39" s="7" t="s">
        <v>648</v>
      </c>
      <c r="G39" s="7">
        <v>15758</v>
      </c>
      <c r="H39" s="7"/>
      <c r="I39" s="7">
        <v>11030</v>
      </c>
      <c r="J39" s="7">
        <v>58450</v>
      </c>
      <c r="K39" s="7"/>
      <c r="L39" s="7"/>
      <c r="M39" s="7"/>
      <c r="N39" s="7"/>
      <c r="O39" s="7"/>
      <c r="P39" s="7"/>
      <c r="Q39" s="7"/>
      <c r="R39" s="7"/>
      <c r="S39" s="7"/>
      <c r="T39" s="7">
        <v>2017</v>
      </c>
      <c r="U39" s="19">
        <v>5</v>
      </c>
      <c r="V39" s="19">
        <v>2019</v>
      </c>
      <c r="W39" s="7">
        <v>12</v>
      </c>
      <c r="X39" s="19" t="s">
        <v>649</v>
      </c>
      <c r="Y39" s="19">
        <v>13601173857</v>
      </c>
      <c r="Z39" s="6"/>
    </row>
    <row r="40" spans="1:26" ht="72">
      <c r="A40" s="6">
        <v>43</v>
      </c>
      <c r="B40" s="83" t="s">
        <v>633</v>
      </c>
      <c r="C40" s="7" t="s">
        <v>652</v>
      </c>
      <c r="D40" s="7"/>
      <c r="E40" s="7" t="s">
        <v>653</v>
      </c>
      <c r="F40" s="7" t="s">
        <v>648</v>
      </c>
      <c r="G40" s="7">
        <v>7766</v>
      </c>
      <c r="H40" s="7"/>
      <c r="I40" s="7">
        <v>5436</v>
      </c>
      <c r="J40" s="7">
        <v>42900</v>
      </c>
      <c r="K40" s="7"/>
      <c r="L40" s="7"/>
      <c r="M40" s="7"/>
      <c r="N40" s="7"/>
      <c r="O40" s="7"/>
      <c r="P40" s="7"/>
      <c r="Q40" s="7"/>
      <c r="R40" s="7"/>
      <c r="S40" s="7"/>
      <c r="T40" s="7">
        <v>2017</v>
      </c>
      <c r="U40" s="19">
        <v>5</v>
      </c>
      <c r="V40" s="19">
        <v>2019</v>
      </c>
      <c r="W40" s="7">
        <v>12</v>
      </c>
      <c r="X40" s="7" t="s">
        <v>649</v>
      </c>
      <c r="Y40" s="7">
        <v>13601173857</v>
      </c>
      <c r="Z40" s="6"/>
    </row>
    <row r="41" spans="1:26" ht="72">
      <c r="A41" s="6">
        <v>44</v>
      </c>
      <c r="B41" s="83" t="s">
        <v>633</v>
      </c>
      <c r="C41" s="7" t="s">
        <v>654</v>
      </c>
      <c r="D41" s="7"/>
      <c r="E41" s="7" t="s">
        <v>655</v>
      </c>
      <c r="F41" s="7" t="s">
        <v>648</v>
      </c>
      <c r="G41" s="7">
        <v>7967</v>
      </c>
      <c r="H41" s="7"/>
      <c r="I41" s="7">
        <v>5577</v>
      </c>
      <c r="J41" s="7">
        <v>32400</v>
      </c>
      <c r="K41" s="7"/>
      <c r="L41" s="7"/>
      <c r="M41" s="7"/>
      <c r="N41" s="7"/>
      <c r="O41" s="7"/>
      <c r="P41" s="7"/>
      <c r="Q41" s="7"/>
      <c r="R41" s="7"/>
      <c r="S41" s="7"/>
      <c r="T41" s="7">
        <v>2017</v>
      </c>
      <c r="U41" s="19">
        <v>5</v>
      </c>
      <c r="V41" s="19">
        <v>2019</v>
      </c>
      <c r="W41" s="7">
        <v>12</v>
      </c>
      <c r="X41" s="7" t="s">
        <v>649</v>
      </c>
      <c r="Y41" s="7">
        <v>13601173857</v>
      </c>
      <c r="Z41" s="6"/>
    </row>
    <row r="42" spans="1:26" ht="72">
      <c r="A42" s="6">
        <v>45</v>
      </c>
      <c r="B42" s="83" t="s">
        <v>633</v>
      </c>
      <c r="C42" s="7" t="s">
        <v>656</v>
      </c>
      <c r="D42" s="7"/>
      <c r="E42" s="7" t="s">
        <v>657</v>
      </c>
      <c r="F42" s="7" t="s">
        <v>648</v>
      </c>
      <c r="G42" s="7">
        <v>8591</v>
      </c>
      <c r="H42" s="7"/>
      <c r="I42" s="7">
        <v>2577</v>
      </c>
      <c r="J42" s="7">
        <v>34410</v>
      </c>
      <c r="K42" s="7"/>
      <c r="L42" s="7"/>
      <c r="M42" s="7"/>
      <c r="N42" s="7"/>
      <c r="O42" s="7"/>
      <c r="P42" s="7"/>
      <c r="Q42" s="7"/>
      <c r="R42" s="7"/>
      <c r="S42" s="7"/>
      <c r="T42" s="7">
        <v>2017</v>
      </c>
      <c r="U42" s="19">
        <v>5</v>
      </c>
      <c r="V42" s="19">
        <v>2019</v>
      </c>
      <c r="W42" s="7">
        <v>12</v>
      </c>
      <c r="X42" s="7" t="s">
        <v>649</v>
      </c>
      <c r="Y42" s="7">
        <v>13601173857</v>
      </c>
      <c r="Z42" s="6"/>
    </row>
    <row r="43" spans="1:26" ht="72">
      <c r="A43" s="6">
        <v>46</v>
      </c>
      <c r="B43" s="83" t="s">
        <v>633</v>
      </c>
      <c r="C43" s="7" t="s">
        <v>658</v>
      </c>
      <c r="D43" s="7"/>
      <c r="E43" s="7" t="s">
        <v>659</v>
      </c>
      <c r="F43" s="7" t="s">
        <v>648</v>
      </c>
      <c r="G43" s="7">
        <v>62521</v>
      </c>
      <c r="H43" s="7"/>
      <c r="I43" s="7">
        <v>43765</v>
      </c>
      <c r="J43" s="7">
        <v>53940</v>
      </c>
      <c r="K43" s="7"/>
      <c r="L43" s="7"/>
      <c r="M43" s="7"/>
      <c r="N43" s="7"/>
      <c r="O43" s="7"/>
      <c r="P43" s="7"/>
      <c r="Q43" s="7"/>
      <c r="R43" s="7"/>
      <c r="S43" s="7"/>
      <c r="T43" s="7">
        <v>2017</v>
      </c>
      <c r="U43" s="7">
        <v>5</v>
      </c>
      <c r="V43" s="7">
        <v>2019</v>
      </c>
      <c r="W43" s="7">
        <v>12</v>
      </c>
      <c r="X43" s="7" t="s">
        <v>649</v>
      </c>
      <c r="Y43" s="7">
        <v>13601173857</v>
      </c>
      <c r="Z43" s="6"/>
    </row>
    <row r="44" spans="1:26" ht="72">
      <c r="A44" s="6">
        <v>47</v>
      </c>
      <c r="B44" s="88" t="s">
        <v>633</v>
      </c>
      <c r="C44" s="19" t="s">
        <v>660</v>
      </c>
      <c r="D44" s="19"/>
      <c r="E44" s="7" t="s">
        <v>661</v>
      </c>
      <c r="F44" s="7" t="s">
        <v>648</v>
      </c>
      <c r="G44" s="19">
        <v>7934</v>
      </c>
      <c r="H44" s="19"/>
      <c r="I44" s="19">
        <v>5554</v>
      </c>
      <c r="J44" s="19">
        <v>34720</v>
      </c>
      <c r="K44" s="19"/>
      <c r="L44" s="19"/>
      <c r="M44" s="19"/>
      <c r="N44" s="19"/>
      <c r="O44" s="19"/>
      <c r="P44" s="19"/>
      <c r="Q44" s="19"/>
      <c r="R44" s="19"/>
      <c r="S44" s="19"/>
      <c r="T44" s="7">
        <v>2017</v>
      </c>
      <c r="U44" s="7">
        <v>5</v>
      </c>
      <c r="V44" s="7">
        <v>2019</v>
      </c>
      <c r="W44" s="7">
        <v>12</v>
      </c>
      <c r="X44" s="7" t="s">
        <v>649</v>
      </c>
      <c r="Y44" s="7">
        <v>13601173857</v>
      </c>
      <c r="Z44" s="6"/>
    </row>
    <row r="45" spans="1:26" ht="72">
      <c r="A45" s="6">
        <v>48</v>
      </c>
      <c r="B45" s="88" t="s">
        <v>633</v>
      </c>
      <c r="C45" s="19" t="s">
        <v>662</v>
      </c>
      <c r="D45" s="19"/>
      <c r="E45" s="19" t="s">
        <v>663</v>
      </c>
      <c r="F45" s="7" t="s">
        <v>648</v>
      </c>
      <c r="G45" s="19">
        <v>18602</v>
      </c>
      <c r="H45" s="19"/>
      <c r="I45" s="19">
        <v>13021</v>
      </c>
      <c r="J45" s="19">
        <v>72500</v>
      </c>
      <c r="K45" s="19"/>
      <c r="L45" s="19"/>
      <c r="M45" s="19"/>
      <c r="N45" s="19"/>
      <c r="O45" s="19"/>
      <c r="P45" s="19"/>
      <c r="Q45" s="19"/>
      <c r="R45" s="19"/>
      <c r="S45" s="19"/>
      <c r="T45" s="7">
        <v>2017</v>
      </c>
      <c r="U45" s="7">
        <v>5</v>
      </c>
      <c r="V45" s="7">
        <v>2019</v>
      </c>
      <c r="W45" s="7">
        <v>12</v>
      </c>
      <c r="X45" s="7" t="s">
        <v>649</v>
      </c>
      <c r="Y45" s="7">
        <v>13601173857</v>
      </c>
      <c r="Z45" s="6"/>
    </row>
    <row r="46" spans="1:26" ht="72">
      <c r="A46" s="6">
        <v>49</v>
      </c>
      <c r="B46" s="88" t="s">
        <v>633</v>
      </c>
      <c r="C46" s="19" t="s">
        <v>664</v>
      </c>
      <c r="D46" s="19"/>
      <c r="E46" s="19" t="s">
        <v>665</v>
      </c>
      <c r="F46" s="7" t="s">
        <v>648</v>
      </c>
      <c r="G46" s="19">
        <v>24334</v>
      </c>
      <c r="H46" s="19"/>
      <c r="I46" s="19">
        <v>17034</v>
      </c>
      <c r="J46" s="19">
        <v>81200</v>
      </c>
      <c r="K46" s="19"/>
      <c r="L46" s="19"/>
      <c r="M46" s="19"/>
      <c r="N46" s="19"/>
      <c r="O46" s="19"/>
      <c r="P46" s="19"/>
      <c r="Q46" s="19"/>
      <c r="R46" s="19"/>
      <c r="S46" s="19"/>
      <c r="T46" s="7">
        <v>2017</v>
      </c>
      <c r="U46" s="7">
        <v>5</v>
      </c>
      <c r="V46" s="7">
        <v>2019</v>
      </c>
      <c r="W46" s="7">
        <v>12</v>
      </c>
      <c r="X46" s="7" t="s">
        <v>649</v>
      </c>
      <c r="Y46" s="7">
        <v>13601173857</v>
      </c>
      <c r="Z46" s="6"/>
    </row>
    <row r="47" spans="1:26" ht="72">
      <c r="A47" s="6">
        <v>50</v>
      </c>
      <c r="B47" s="88" t="s">
        <v>633</v>
      </c>
      <c r="C47" s="19" t="s">
        <v>666</v>
      </c>
      <c r="D47" s="19"/>
      <c r="E47" s="19" t="s">
        <v>667</v>
      </c>
      <c r="F47" s="7" t="s">
        <v>648</v>
      </c>
      <c r="G47" s="19">
        <v>12281</v>
      </c>
      <c r="H47" s="19"/>
      <c r="I47" s="19">
        <v>8597</v>
      </c>
      <c r="J47" s="19">
        <v>40920</v>
      </c>
      <c r="K47" s="19"/>
      <c r="L47" s="19"/>
      <c r="M47" s="19"/>
      <c r="N47" s="19"/>
      <c r="O47" s="19"/>
      <c r="P47" s="19"/>
      <c r="Q47" s="19"/>
      <c r="R47" s="19"/>
      <c r="S47" s="19"/>
      <c r="T47" s="7">
        <v>2017</v>
      </c>
      <c r="U47" s="7">
        <v>5</v>
      </c>
      <c r="V47" s="7">
        <v>2019</v>
      </c>
      <c r="W47" s="7">
        <v>12</v>
      </c>
      <c r="X47" s="7" t="s">
        <v>649</v>
      </c>
      <c r="Y47" s="7">
        <v>13601173857</v>
      </c>
      <c r="Z47" s="6"/>
    </row>
    <row r="48" spans="1:26" ht="72">
      <c r="A48" s="6">
        <v>51</v>
      </c>
      <c r="B48" s="88" t="s">
        <v>633</v>
      </c>
      <c r="C48" s="19" t="s">
        <v>668</v>
      </c>
      <c r="D48" s="19"/>
      <c r="E48" s="19" t="s">
        <v>669</v>
      </c>
      <c r="F48" s="7" t="s">
        <v>648</v>
      </c>
      <c r="G48" s="19">
        <v>50690</v>
      </c>
      <c r="H48" s="19"/>
      <c r="I48" s="19">
        <v>35483</v>
      </c>
      <c r="J48" s="19">
        <v>273000</v>
      </c>
      <c r="K48" s="19"/>
      <c r="L48" s="19"/>
      <c r="M48" s="19"/>
      <c r="N48" s="19"/>
      <c r="O48" s="19"/>
      <c r="P48" s="19"/>
      <c r="Q48" s="19"/>
      <c r="R48" s="19"/>
      <c r="S48" s="19"/>
      <c r="T48" s="7">
        <v>2017</v>
      </c>
      <c r="U48" s="7">
        <v>5</v>
      </c>
      <c r="V48" s="7">
        <v>2019</v>
      </c>
      <c r="W48" s="7">
        <v>12</v>
      </c>
      <c r="X48" s="7" t="s">
        <v>649</v>
      </c>
      <c r="Y48" s="7">
        <v>13601173857</v>
      </c>
      <c r="Z48" s="6"/>
    </row>
    <row r="49" spans="1:27" ht="72">
      <c r="A49" s="6">
        <v>52</v>
      </c>
      <c r="B49" s="83" t="s">
        <v>633</v>
      </c>
      <c r="C49" s="7" t="s">
        <v>671</v>
      </c>
      <c r="D49" s="7"/>
      <c r="E49" s="7" t="s">
        <v>672</v>
      </c>
      <c r="F49" s="7" t="s">
        <v>636</v>
      </c>
      <c r="G49" s="39">
        <v>228456</v>
      </c>
      <c r="H49" s="7"/>
      <c r="I49" s="7">
        <v>181346</v>
      </c>
      <c r="J49" s="7">
        <v>1217486</v>
      </c>
      <c r="K49" s="7"/>
      <c r="L49" s="7"/>
      <c r="M49" s="7"/>
      <c r="N49" s="7"/>
      <c r="O49" s="7"/>
      <c r="P49" s="7"/>
      <c r="Q49" s="7"/>
      <c r="R49" s="7"/>
      <c r="S49" s="7"/>
      <c r="T49" s="7">
        <v>2016</v>
      </c>
      <c r="U49" s="7">
        <v>5</v>
      </c>
      <c r="V49" s="7">
        <v>2018</v>
      </c>
      <c r="W49" s="7">
        <v>5</v>
      </c>
      <c r="X49" s="19" t="s">
        <v>649</v>
      </c>
      <c r="Y49" s="19">
        <v>13601173857</v>
      </c>
      <c r="Z49" s="6"/>
    </row>
    <row r="50" spans="1:27" ht="72">
      <c r="A50" s="6">
        <v>53</v>
      </c>
      <c r="B50" s="84" t="s">
        <v>633</v>
      </c>
      <c r="C50" s="17" t="s">
        <v>673</v>
      </c>
      <c r="D50" s="17"/>
      <c r="E50" s="7" t="s">
        <v>674</v>
      </c>
      <c r="F50" s="7" t="s">
        <v>636</v>
      </c>
      <c r="G50" s="14">
        <v>89588</v>
      </c>
      <c r="H50" s="11"/>
      <c r="I50" s="11">
        <v>75040</v>
      </c>
      <c r="J50" s="11">
        <v>265980</v>
      </c>
      <c r="K50" s="11"/>
      <c r="L50" s="11"/>
      <c r="M50" s="11"/>
      <c r="N50" s="11"/>
      <c r="O50" s="11"/>
      <c r="P50" s="11"/>
      <c r="Q50" s="11"/>
      <c r="R50" s="11"/>
      <c r="S50" s="11"/>
      <c r="T50" s="11">
        <v>2017</v>
      </c>
      <c r="U50" s="11">
        <v>8</v>
      </c>
      <c r="V50" s="11">
        <v>2019</v>
      </c>
      <c r="W50" s="11">
        <v>8</v>
      </c>
      <c r="X50" s="7" t="s">
        <v>675</v>
      </c>
      <c r="Y50" s="7">
        <v>13810904809</v>
      </c>
      <c r="Z50" s="6"/>
    </row>
    <row r="51" spans="1:27" ht="72">
      <c r="A51" s="6">
        <v>54</v>
      </c>
      <c r="B51" s="84" t="s">
        <v>633</v>
      </c>
      <c r="C51" s="17" t="s">
        <v>676</v>
      </c>
      <c r="D51" s="17"/>
      <c r="E51" s="7" t="s">
        <v>677</v>
      </c>
      <c r="F51" s="7" t="s">
        <v>636</v>
      </c>
      <c r="G51" s="14">
        <v>74790</v>
      </c>
      <c r="H51" s="11"/>
      <c r="I51" s="11">
        <v>63571</v>
      </c>
      <c r="J51" s="11">
        <v>164500</v>
      </c>
      <c r="K51" s="11"/>
      <c r="L51" s="11"/>
      <c r="M51" s="11"/>
      <c r="N51" s="11"/>
      <c r="O51" s="11"/>
      <c r="P51" s="11"/>
      <c r="Q51" s="11"/>
      <c r="R51" s="11"/>
      <c r="S51" s="11"/>
      <c r="T51" s="11">
        <v>2017</v>
      </c>
      <c r="U51" s="11">
        <v>8</v>
      </c>
      <c r="V51" s="11">
        <v>2019</v>
      </c>
      <c r="W51" s="11">
        <v>8</v>
      </c>
      <c r="X51" s="7" t="s">
        <v>675</v>
      </c>
      <c r="Y51" s="7">
        <v>13810904809</v>
      </c>
      <c r="Z51" s="6"/>
    </row>
    <row r="52" spans="1:27" ht="72">
      <c r="A52" s="6">
        <v>55</v>
      </c>
      <c r="B52" s="84" t="s">
        <v>633</v>
      </c>
      <c r="C52" s="17" t="s">
        <v>678</v>
      </c>
      <c r="D52" s="17"/>
      <c r="E52" s="7" t="s">
        <v>679</v>
      </c>
      <c r="F52" s="7" t="s">
        <v>636</v>
      </c>
      <c r="G52" s="14">
        <v>40222</v>
      </c>
      <c r="H52" s="11"/>
      <c r="I52" s="11">
        <v>34189</v>
      </c>
      <c r="J52" s="11">
        <v>164500</v>
      </c>
      <c r="K52" s="11"/>
      <c r="L52" s="11"/>
      <c r="M52" s="11"/>
      <c r="N52" s="11"/>
      <c r="O52" s="11"/>
      <c r="P52" s="11"/>
      <c r="Q52" s="11"/>
      <c r="R52" s="11"/>
      <c r="S52" s="11"/>
      <c r="T52" s="11">
        <v>2017</v>
      </c>
      <c r="U52" s="11">
        <v>8</v>
      </c>
      <c r="V52" s="11">
        <v>2019</v>
      </c>
      <c r="W52" s="11">
        <v>8</v>
      </c>
      <c r="X52" s="7" t="s">
        <v>675</v>
      </c>
      <c r="Y52" s="7">
        <v>13810904809</v>
      </c>
      <c r="Z52" s="6"/>
    </row>
    <row r="53" spans="1:27" ht="72">
      <c r="A53" s="6">
        <v>56</v>
      </c>
      <c r="B53" s="92" t="s">
        <v>633</v>
      </c>
      <c r="C53" s="13" t="s">
        <v>680</v>
      </c>
      <c r="D53" s="13"/>
      <c r="E53" s="7" t="s">
        <v>681</v>
      </c>
      <c r="F53" s="7" t="s">
        <v>636</v>
      </c>
      <c r="G53" s="14">
        <v>39638</v>
      </c>
      <c r="H53" s="11"/>
      <c r="I53" s="11">
        <v>27746</v>
      </c>
      <c r="J53" s="11">
        <v>192000</v>
      </c>
      <c r="K53" s="11"/>
      <c r="L53" s="11"/>
      <c r="M53" s="11"/>
      <c r="N53" s="11"/>
      <c r="O53" s="11"/>
      <c r="P53" s="11"/>
      <c r="Q53" s="11"/>
      <c r="R53" s="11"/>
      <c r="S53" s="11"/>
      <c r="T53" s="11">
        <v>2017</v>
      </c>
      <c r="U53" s="11">
        <v>9</v>
      </c>
      <c r="V53" s="11">
        <v>2019</v>
      </c>
      <c r="W53" s="11">
        <v>12</v>
      </c>
      <c r="X53" s="7" t="s">
        <v>675</v>
      </c>
      <c r="Y53" s="7">
        <v>13810904809</v>
      </c>
      <c r="Z53" s="6"/>
    </row>
    <row r="54" spans="1:27" ht="72">
      <c r="A54" s="6">
        <v>57</v>
      </c>
      <c r="B54" s="92" t="s">
        <v>633</v>
      </c>
      <c r="C54" s="13" t="s">
        <v>682</v>
      </c>
      <c r="D54" s="13"/>
      <c r="E54" s="7" t="s">
        <v>683</v>
      </c>
      <c r="F54" s="7" t="s">
        <v>636</v>
      </c>
      <c r="G54" s="14">
        <v>11052</v>
      </c>
      <c r="H54" s="11"/>
      <c r="I54" s="11">
        <v>7736</v>
      </c>
      <c r="J54" s="11">
        <v>81000</v>
      </c>
      <c r="K54" s="11"/>
      <c r="L54" s="11"/>
      <c r="M54" s="11"/>
      <c r="N54" s="11"/>
      <c r="O54" s="11"/>
      <c r="P54" s="11"/>
      <c r="Q54" s="11"/>
      <c r="R54" s="11"/>
      <c r="S54" s="11"/>
      <c r="T54" s="11">
        <v>2017</v>
      </c>
      <c r="U54" s="11">
        <v>9</v>
      </c>
      <c r="V54" s="11">
        <v>2019</v>
      </c>
      <c r="W54" s="11">
        <v>12</v>
      </c>
      <c r="X54" s="7" t="s">
        <v>675</v>
      </c>
      <c r="Y54" s="7">
        <v>13810904809</v>
      </c>
      <c r="Z54" s="6"/>
    </row>
    <row r="55" spans="1:27" ht="48">
      <c r="A55" s="6">
        <v>58</v>
      </c>
      <c r="B55" s="92" t="s">
        <v>684</v>
      </c>
      <c r="C55" s="13" t="s">
        <v>685</v>
      </c>
      <c r="D55" s="13"/>
      <c r="E55" s="7" t="s">
        <v>686</v>
      </c>
      <c r="F55" s="7" t="s">
        <v>636</v>
      </c>
      <c r="G55" s="14">
        <v>1116353</v>
      </c>
      <c r="H55" s="11"/>
      <c r="I55" s="11">
        <v>840000</v>
      </c>
      <c r="J55" s="11">
        <v>11500000</v>
      </c>
      <c r="K55" s="11"/>
      <c r="L55" s="11"/>
      <c r="M55" s="11"/>
      <c r="N55" s="11"/>
      <c r="O55" s="11"/>
      <c r="P55" s="11"/>
      <c r="Q55" s="11"/>
      <c r="R55" s="11"/>
      <c r="S55" s="11"/>
      <c r="T55" s="11">
        <v>2017</v>
      </c>
      <c r="U55" s="11">
        <v>5</v>
      </c>
      <c r="V55" s="11">
        <v>2020</v>
      </c>
      <c r="W55" s="11">
        <v>9</v>
      </c>
      <c r="X55" s="7" t="s">
        <v>675</v>
      </c>
      <c r="Y55" s="7">
        <v>13810904809</v>
      </c>
      <c r="Z55" s="6"/>
    </row>
    <row r="56" spans="1:27" ht="48">
      <c r="A56" s="6">
        <v>62</v>
      </c>
      <c r="B56" s="88" t="s">
        <v>687</v>
      </c>
      <c r="C56" s="7" t="s">
        <v>688</v>
      </c>
      <c r="D56" s="7"/>
      <c r="E56" s="7" t="s">
        <v>689</v>
      </c>
      <c r="F56" s="7" t="s">
        <v>690</v>
      </c>
      <c r="G56" s="19">
        <v>14000</v>
      </c>
      <c r="H56" s="19"/>
      <c r="I56" s="19"/>
      <c r="J56" s="19">
        <v>2000</v>
      </c>
      <c r="K56" s="19"/>
      <c r="L56" s="19"/>
      <c r="M56" s="7"/>
      <c r="N56" s="7"/>
      <c r="O56" s="7"/>
      <c r="P56" s="7"/>
      <c r="Q56" s="7"/>
      <c r="R56" s="7"/>
      <c r="S56" s="7"/>
      <c r="T56" s="7">
        <v>2017</v>
      </c>
      <c r="U56" s="19">
        <v>5</v>
      </c>
      <c r="V56" s="19">
        <v>2019</v>
      </c>
      <c r="W56" s="7">
        <v>12</v>
      </c>
      <c r="X56" s="19" t="s">
        <v>691</v>
      </c>
      <c r="Y56" s="19">
        <v>15022314241</v>
      </c>
      <c r="Z56" s="6"/>
    </row>
    <row r="57" spans="1:27" ht="48">
      <c r="A57" s="6">
        <v>63</v>
      </c>
      <c r="B57" s="92" t="s">
        <v>687</v>
      </c>
      <c r="C57" s="13" t="s">
        <v>692</v>
      </c>
      <c r="D57" s="13"/>
      <c r="E57" s="7" t="s">
        <v>693</v>
      </c>
      <c r="F57" s="7" t="s">
        <v>694</v>
      </c>
      <c r="G57" s="14">
        <v>112000</v>
      </c>
      <c r="H57" s="11"/>
      <c r="I57" s="11"/>
      <c r="J57" s="11">
        <v>2000</v>
      </c>
      <c r="K57" s="11"/>
      <c r="L57" s="11"/>
      <c r="M57" s="11"/>
      <c r="N57" s="11"/>
      <c r="O57" s="11"/>
      <c r="P57" s="11"/>
      <c r="Q57" s="11"/>
      <c r="R57" s="11"/>
      <c r="S57" s="11"/>
      <c r="T57" s="11">
        <v>2017</v>
      </c>
      <c r="U57" s="11">
        <v>7</v>
      </c>
      <c r="V57" s="11">
        <v>2021</v>
      </c>
      <c r="W57" s="11">
        <v>6</v>
      </c>
      <c r="X57" s="19" t="s">
        <v>691</v>
      </c>
      <c r="Y57" s="19">
        <v>15022314241</v>
      </c>
      <c r="Z57" s="6"/>
    </row>
    <row r="58" spans="1:27" ht="84">
      <c r="A58" s="6">
        <v>64</v>
      </c>
      <c r="B58" s="83" t="s">
        <v>695</v>
      </c>
      <c r="C58" s="7" t="s">
        <v>696</v>
      </c>
      <c r="D58" s="7" t="s">
        <v>520</v>
      </c>
      <c r="E58" s="7" t="s">
        <v>697</v>
      </c>
      <c r="F58" s="7" t="s">
        <v>522</v>
      </c>
      <c r="G58" s="7">
        <v>20000</v>
      </c>
      <c r="H58" s="7"/>
      <c r="I58" s="7"/>
      <c r="J58" s="7" t="s">
        <v>617</v>
      </c>
      <c r="K58" s="7"/>
      <c r="L58" s="7">
        <v>2400</v>
      </c>
      <c r="M58" s="7"/>
      <c r="N58" s="7"/>
      <c r="O58" s="7"/>
      <c r="P58" s="7"/>
      <c r="Q58" s="7"/>
      <c r="R58" s="7"/>
      <c r="S58" s="7"/>
      <c r="T58" s="7">
        <v>2017</v>
      </c>
      <c r="U58" s="7"/>
      <c r="V58" s="7"/>
      <c r="W58" s="7"/>
      <c r="X58" s="7" t="s">
        <v>698</v>
      </c>
      <c r="Y58" s="7">
        <v>18352411369</v>
      </c>
      <c r="Z58" s="95" t="s">
        <v>699</v>
      </c>
    </row>
    <row r="59" spans="1:27" ht="36">
      <c r="A59" s="6">
        <v>65</v>
      </c>
      <c r="B59" s="83" t="s">
        <v>700</v>
      </c>
      <c r="C59" s="7" t="s">
        <v>701</v>
      </c>
      <c r="D59" s="7" t="s">
        <v>520</v>
      </c>
      <c r="E59" s="7" t="s">
        <v>702</v>
      </c>
      <c r="F59" s="7" t="s">
        <v>522</v>
      </c>
      <c r="G59" s="7">
        <v>13000</v>
      </c>
      <c r="H59" s="7"/>
      <c r="I59" s="7"/>
      <c r="J59" s="7" t="s">
        <v>617</v>
      </c>
      <c r="K59" s="7"/>
      <c r="L59" s="7">
        <v>3000</v>
      </c>
      <c r="M59" s="7"/>
      <c r="N59" s="7"/>
      <c r="O59" s="7"/>
      <c r="P59" s="7"/>
      <c r="Q59" s="7"/>
      <c r="R59" s="7"/>
      <c r="S59" s="7"/>
      <c r="T59" s="7">
        <v>2017</v>
      </c>
      <c r="U59" s="7"/>
      <c r="V59" s="7"/>
      <c r="W59" s="7"/>
      <c r="X59" s="7" t="s">
        <v>703</v>
      </c>
      <c r="Y59" s="7">
        <v>15262418041</v>
      </c>
      <c r="Z59" s="7"/>
    </row>
    <row r="60" spans="1:27" ht="84">
      <c r="A60" s="6">
        <v>66</v>
      </c>
      <c r="B60" s="7" t="s">
        <v>704</v>
      </c>
      <c r="C60" s="7" t="s">
        <v>705</v>
      </c>
      <c r="D60" s="7" t="s">
        <v>493</v>
      </c>
      <c r="E60" s="7" t="s">
        <v>706</v>
      </c>
      <c r="F60" s="7" t="s">
        <v>495</v>
      </c>
      <c r="G60" s="7">
        <v>255000</v>
      </c>
      <c r="H60" s="7"/>
      <c r="I60" s="7">
        <v>23000</v>
      </c>
      <c r="J60" s="7">
        <v>103723.9</v>
      </c>
      <c r="K60" s="7">
        <v>198913</v>
      </c>
      <c r="L60" s="7">
        <v>27000</v>
      </c>
      <c r="M60" s="7" t="s">
        <v>707</v>
      </c>
      <c r="N60" s="7" t="s">
        <v>498</v>
      </c>
      <c r="O60" s="7"/>
      <c r="P60" s="7"/>
      <c r="Q60" s="7"/>
      <c r="R60" s="7"/>
      <c r="S60" s="7"/>
      <c r="T60" s="7">
        <v>2013</v>
      </c>
      <c r="U60" s="7">
        <v>9</v>
      </c>
      <c r="V60" s="7">
        <v>2018</v>
      </c>
      <c r="W60" s="7">
        <v>6</v>
      </c>
      <c r="X60" s="7"/>
      <c r="Y60" s="7"/>
      <c r="Z60" s="7"/>
    </row>
    <row r="61" spans="1:27" ht="48">
      <c r="A61" s="6">
        <v>67</v>
      </c>
      <c r="B61" s="7" t="s">
        <v>708</v>
      </c>
      <c r="C61" s="7" t="s">
        <v>709</v>
      </c>
      <c r="D61" s="7"/>
      <c r="E61" s="7" t="s">
        <v>710</v>
      </c>
      <c r="F61" s="7" t="s">
        <v>711</v>
      </c>
      <c r="G61" s="7">
        <v>17265</v>
      </c>
      <c r="H61" s="7"/>
      <c r="I61" s="7">
        <v>2265</v>
      </c>
      <c r="J61" s="7">
        <v>12000</v>
      </c>
      <c r="K61" s="7"/>
      <c r="L61" s="7"/>
      <c r="M61" s="7"/>
      <c r="N61" s="7"/>
      <c r="O61" s="7"/>
      <c r="P61" s="7"/>
      <c r="Q61" s="7"/>
      <c r="R61" s="7"/>
      <c r="S61" s="7"/>
      <c r="T61" s="7">
        <v>2017</v>
      </c>
      <c r="U61" s="7">
        <v>5</v>
      </c>
      <c r="V61" s="7">
        <v>2019</v>
      </c>
      <c r="W61" s="7">
        <v>12</v>
      </c>
      <c r="X61" s="7" t="s">
        <v>712</v>
      </c>
      <c r="Y61" s="19">
        <v>15902221611</v>
      </c>
      <c r="Z61" s="6"/>
    </row>
    <row r="62" spans="1:27" ht="48">
      <c r="A62" s="6">
        <v>68</v>
      </c>
      <c r="B62" s="7" t="s">
        <v>713</v>
      </c>
      <c r="C62" s="7" t="s">
        <v>714</v>
      </c>
      <c r="D62" s="7" t="s">
        <v>520</v>
      </c>
      <c r="E62" s="7" t="s">
        <v>715</v>
      </c>
      <c r="F62" s="7" t="s">
        <v>561</v>
      </c>
      <c r="G62" s="7">
        <v>10000</v>
      </c>
      <c r="H62" s="7">
        <v>0</v>
      </c>
      <c r="I62" s="7"/>
      <c r="J62" s="7">
        <v>24821.599999999999</v>
      </c>
      <c r="K62" s="7">
        <v>7500</v>
      </c>
      <c r="L62" s="7">
        <v>2000</v>
      </c>
      <c r="M62" s="7" t="s">
        <v>581</v>
      </c>
      <c r="N62" s="7"/>
      <c r="O62" s="7"/>
      <c r="P62" s="7"/>
      <c r="Q62" s="7"/>
      <c r="R62" s="7"/>
      <c r="S62" s="7"/>
      <c r="T62" s="7">
        <v>2015</v>
      </c>
      <c r="U62" s="7">
        <v>9</v>
      </c>
      <c r="V62" s="7">
        <v>2018</v>
      </c>
      <c r="W62" s="7">
        <v>6</v>
      </c>
      <c r="X62" s="19" t="s">
        <v>716</v>
      </c>
      <c r="Y62" s="19">
        <v>18622157115</v>
      </c>
      <c r="Z62" s="19"/>
    </row>
    <row r="63" spans="1:27" ht="24">
      <c r="A63" s="6">
        <v>69</v>
      </c>
      <c r="B63" s="83" t="s">
        <v>717</v>
      </c>
      <c r="C63" s="7" t="s">
        <v>718</v>
      </c>
      <c r="D63" s="7" t="s">
        <v>537</v>
      </c>
      <c r="E63" s="7" t="s">
        <v>719</v>
      </c>
      <c r="F63" s="7" t="s">
        <v>720</v>
      </c>
      <c r="G63" s="7">
        <v>5000</v>
      </c>
      <c r="H63" s="7"/>
      <c r="I63" s="7">
        <v>600</v>
      </c>
      <c r="J63" s="7">
        <v>0</v>
      </c>
      <c r="K63" s="7">
        <v>4500</v>
      </c>
      <c r="L63" s="7">
        <v>500</v>
      </c>
      <c r="M63" s="7" t="s">
        <v>497</v>
      </c>
      <c r="N63" s="7"/>
      <c r="O63" s="7"/>
      <c r="P63" s="7"/>
      <c r="Q63" s="7"/>
      <c r="R63" s="7"/>
      <c r="S63" s="7">
        <v>2015.1</v>
      </c>
      <c r="T63" s="7">
        <v>2015</v>
      </c>
      <c r="U63" s="7">
        <v>12</v>
      </c>
      <c r="V63" s="7">
        <v>2017</v>
      </c>
      <c r="W63" s="7">
        <v>12</v>
      </c>
      <c r="X63" s="7" t="s">
        <v>484</v>
      </c>
      <c r="Y63" s="7">
        <v>18602226487</v>
      </c>
      <c r="Z63" s="7"/>
    </row>
    <row r="64" spans="1:27" ht="36">
      <c r="A64" s="6">
        <v>70</v>
      </c>
      <c r="B64" s="93" t="s">
        <v>721</v>
      </c>
      <c r="C64" s="28" t="s">
        <v>722</v>
      </c>
      <c r="D64" s="7" t="s">
        <v>529</v>
      </c>
      <c r="E64" s="28" t="s">
        <v>723</v>
      </c>
      <c r="F64" s="28" t="s">
        <v>720</v>
      </c>
      <c r="G64" s="28">
        <v>6000</v>
      </c>
      <c r="H64" s="28">
        <v>445</v>
      </c>
      <c r="I64" s="7"/>
      <c r="J64" s="7"/>
      <c r="K64" s="7">
        <v>5000</v>
      </c>
      <c r="L64" s="7">
        <v>0</v>
      </c>
      <c r="M64" s="7"/>
      <c r="N64" s="7"/>
      <c r="O64" s="7">
        <v>15000</v>
      </c>
      <c r="P64" s="7">
        <v>1500</v>
      </c>
      <c r="Q64" s="7">
        <v>375</v>
      </c>
      <c r="R64" s="7"/>
      <c r="S64" s="7"/>
      <c r="T64" s="7">
        <v>2015</v>
      </c>
      <c r="U64" s="7">
        <v>1</v>
      </c>
      <c r="V64" s="7">
        <v>2018</v>
      </c>
      <c r="W64" s="7"/>
      <c r="X64" s="19"/>
      <c r="Y64" s="19"/>
      <c r="Z64" s="19"/>
      <c r="AA64" t="s">
        <v>497</v>
      </c>
    </row>
    <row r="65" spans="1:27" ht="48">
      <c r="A65" s="6">
        <v>71</v>
      </c>
      <c r="B65" s="85" t="s">
        <v>724</v>
      </c>
      <c r="C65" s="7" t="s">
        <v>725</v>
      </c>
      <c r="D65" s="7" t="s">
        <v>559</v>
      </c>
      <c r="E65" s="7" t="s">
        <v>726</v>
      </c>
      <c r="F65" s="7" t="s">
        <v>727</v>
      </c>
      <c r="G65" s="7">
        <v>45412</v>
      </c>
      <c r="H65" s="7">
        <v>0</v>
      </c>
      <c r="I65" s="7">
        <v>0</v>
      </c>
      <c r="J65" s="7">
        <v>46758</v>
      </c>
      <c r="K65" s="7">
        <v>27503.4</v>
      </c>
      <c r="L65" s="7">
        <v>6000</v>
      </c>
      <c r="M65" s="7" t="s">
        <v>728</v>
      </c>
      <c r="N65" s="7" t="s">
        <v>498</v>
      </c>
      <c r="O65" s="7">
        <v>32000</v>
      </c>
      <c r="P65" s="7">
        <v>9000</v>
      </c>
      <c r="Q65" s="7">
        <v>3000</v>
      </c>
      <c r="R65" s="7">
        <v>2250</v>
      </c>
      <c r="S65" s="7">
        <v>4500</v>
      </c>
      <c r="T65" s="7">
        <v>2015</v>
      </c>
      <c r="U65" s="16">
        <v>5</v>
      </c>
      <c r="V65" s="16">
        <v>2018</v>
      </c>
      <c r="W65" s="16">
        <v>12</v>
      </c>
      <c r="X65" s="19" t="s">
        <v>729</v>
      </c>
      <c r="Y65" s="19">
        <v>18920692352</v>
      </c>
      <c r="Z65" s="19"/>
    </row>
    <row r="66" spans="1:27" ht="60">
      <c r="A66" s="6">
        <v>72</v>
      </c>
      <c r="B66" s="85" t="s">
        <v>724</v>
      </c>
      <c r="C66" s="7" t="s">
        <v>730</v>
      </c>
      <c r="D66" s="7" t="s">
        <v>559</v>
      </c>
      <c r="E66" s="7" t="s">
        <v>731</v>
      </c>
      <c r="F66" s="7" t="s">
        <v>711</v>
      </c>
      <c r="G66" s="7">
        <v>19887</v>
      </c>
      <c r="H66" s="16"/>
      <c r="I66" s="16"/>
      <c r="J66" s="7">
        <v>2795</v>
      </c>
      <c r="K66" s="7">
        <v>7954.8</v>
      </c>
      <c r="L66" s="7">
        <v>11932.2</v>
      </c>
      <c r="M66" s="7" t="s">
        <v>497</v>
      </c>
      <c r="N66" s="7" t="s">
        <v>609</v>
      </c>
      <c r="O66" s="7"/>
      <c r="P66" s="7"/>
      <c r="Q66" s="7"/>
      <c r="R66" s="7"/>
      <c r="S66" s="7"/>
      <c r="T66" s="7">
        <v>2016</v>
      </c>
      <c r="U66" s="7">
        <v>8</v>
      </c>
      <c r="V66" s="7">
        <v>2017</v>
      </c>
      <c r="W66" s="7">
        <v>8</v>
      </c>
      <c r="X66" s="19" t="s">
        <v>729</v>
      </c>
      <c r="Y66" s="19">
        <v>18920692352</v>
      </c>
      <c r="Z66" s="7"/>
    </row>
    <row r="67" spans="1:27" ht="60">
      <c r="A67" s="6">
        <v>73</v>
      </c>
      <c r="B67" s="85" t="s">
        <v>732</v>
      </c>
      <c r="C67" s="7" t="s">
        <v>733</v>
      </c>
      <c r="D67" s="7" t="s">
        <v>559</v>
      </c>
      <c r="E67" s="7" t="s">
        <v>734</v>
      </c>
      <c r="F67" s="7" t="s">
        <v>727</v>
      </c>
      <c r="G67" s="7">
        <v>99507</v>
      </c>
      <c r="H67" s="7">
        <v>0</v>
      </c>
      <c r="I67" s="7">
        <v>0</v>
      </c>
      <c r="J67" s="7">
        <v>61598</v>
      </c>
      <c r="K67" s="7">
        <v>30127.29</v>
      </c>
      <c r="L67" s="7">
        <v>20000</v>
      </c>
      <c r="M67" s="7" t="s">
        <v>728</v>
      </c>
      <c r="N67" s="7" t="s">
        <v>498</v>
      </c>
      <c r="O67" s="7">
        <v>96000</v>
      </c>
      <c r="P67" s="7">
        <v>16800</v>
      </c>
      <c r="Q67" s="7">
        <v>5600</v>
      </c>
      <c r="R67" s="7">
        <v>24000</v>
      </c>
      <c r="S67" s="7">
        <v>48000</v>
      </c>
      <c r="T67" s="7">
        <v>2015</v>
      </c>
      <c r="U67" s="7">
        <v>12</v>
      </c>
      <c r="V67" s="7">
        <v>2016</v>
      </c>
      <c r="W67" s="7">
        <v>9</v>
      </c>
      <c r="X67" s="19" t="s">
        <v>729</v>
      </c>
      <c r="Y67" s="19">
        <v>18920692352</v>
      </c>
      <c r="Z67" s="19"/>
    </row>
    <row r="68" spans="1:27" ht="36">
      <c r="A68" s="6">
        <v>74</v>
      </c>
      <c r="B68" s="85" t="s">
        <v>735</v>
      </c>
      <c r="C68" s="7" t="s">
        <v>736</v>
      </c>
      <c r="D68" s="7" t="s">
        <v>559</v>
      </c>
      <c r="E68" s="7" t="s">
        <v>737</v>
      </c>
      <c r="F68" s="7" t="s">
        <v>711</v>
      </c>
      <c r="G68" s="7">
        <v>27789</v>
      </c>
      <c r="H68" s="7">
        <v>0</v>
      </c>
      <c r="I68" s="7">
        <v>0</v>
      </c>
      <c r="J68" s="7">
        <v>20624</v>
      </c>
      <c r="K68" s="7">
        <v>9740.7000000000007</v>
      </c>
      <c r="L68" s="7">
        <v>4200</v>
      </c>
      <c r="M68" s="7" t="s">
        <v>738</v>
      </c>
      <c r="N68" s="16" t="s">
        <v>498</v>
      </c>
      <c r="O68" s="16">
        <v>40000</v>
      </c>
      <c r="P68" s="16">
        <v>6982</v>
      </c>
      <c r="Q68" s="16">
        <v>2328</v>
      </c>
      <c r="R68" s="16">
        <v>10000</v>
      </c>
      <c r="S68" s="16">
        <v>20000</v>
      </c>
      <c r="T68" s="16">
        <v>2015</v>
      </c>
      <c r="U68" s="7">
        <v>6</v>
      </c>
      <c r="V68" s="7">
        <v>2020</v>
      </c>
      <c r="W68" s="7">
        <v>5</v>
      </c>
      <c r="X68" s="19" t="s">
        <v>729</v>
      </c>
      <c r="Y68" s="19">
        <v>18920692352</v>
      </c>
      <c r="Z68" s="35"/>
    </row>
    <row r="69" spans="1:27" ht="36">
      <c r="A69" s="6">
        <v>75</v>
      </c>
      <c r="B69" s="85" t="s">
        <v>739</v>
      </c>
      <c r="C69" s="10" t="s">
        <v>740</v>
      </c>
      <c r="D69" s="7" t="s">
        <v>559</v>
      </c>
      <c r="E69" s="10" t="s">
        <v>741</v>
      </c>
      <c r="F69" s="10" t="s">
        <v>711</v>
      </c>
      <c r="G69" s="10">
        <v>41965</v>
      </c>
      <c r="H69" s="22"/>
      <c r="I69" s="22"/>
      <c r="J69" s="16">
        <v>104280.2</v>
      </c>
      <c r="K69" s="16">
        <v>16786</v>
      </c>
      <c r="L69" s="16">
        <v>12589.5</v>
      </c>
      <c r="M69" s="22"/>
      <c r="N69" s="22"/>
      <c r="O69" s="22"/>
      <c r="P69" s="22"/>
      <c r="Q69" s="22"/>
      <c r="R69" s="22"/>
      <c r="S69" s="22"/>
      <c r="T69" s="22">
        <v>2014</v>
      </c>
      <c r="U69" s="22">
        <v>11</v>
      </c>
      <c r="V69" s="22">
        <v>2018</v>
      </c>
      <c r="W69" s="22">
        <v>6</v>
      </c>
      <c r="X69" s="19" t="s">
        <v>729</v>
      </c>
      <c r="Y69" s="19">
        <v>18920692352</v>
      </c>
      <c r="Z69" s="7"/>
    </row>
    <row r="70" spans="1:27" ht="36">
      <c r="A70" s="6">
        <v>76</v>
      </c>
      <c r="B70" s="85" t="s">
        <v>739</v>
      </c>
      <c r="C70" s="7" t="s">
        <v>742</v>
      </c>
      <c r="D70" s="7" t="s">
        <v>559</v>
      </c>
      <c r="E70" s="7" t="s">
        <v>743</v>
      </c>
      <c r="F70" s="7" t="s">
        <v>711</v>
      </c>
      <c r="G70" s="16">
        <v>37209</v>
      </c>
      <c r="H70" s="16">
        <v>0</v>
      </c>
      <c r="I70" s="16">
        <v>0</v>
      </c>
      <c r="J70" s="16">
        <v>52442</v>
      </c>
      <c r="K70" s="16">
        <v>34304.76</v>
      </c>
      <c r="L70" s="16">
        <v>2900</v>
      </c>
      <c r="M70" s="7" t="s">
        <v>744</v>
      </c>
      <c r="N70" s="16" t="s">
        <v>498</v>
      </c>
      <c r="O70" s="16">
        <v>40000</v>
      </c>
      <c r="P70" s="16">
        <v>9000</v>
      </c>
      <c r="Q70" s="16">
        <v>3000</v>
      </c>
      <c r="R70" s="16">
        <v>10000</v>
      </c>
      <c r="S70" s="16">
        <v>20000</v>
      </c>
      <c r="T70" s="16">
        <v>2015</v>
      </c>
      <c r="U70" s="16">
        <v>5</v>
      </c>
      <c r="V70" s="16">
        <v>2017</v>
      </c>
      <c r="W70" s="16">
        <v>12</v>
      </c>
      <c r="X70" s="19" t="s">
        <v>729</v>
      </c>
      <c r="Y70" s="19">
        <v>18920692352</v>
      </c>
      <c r="Z70" s="22"/>
    </row>
    <row r="71" spans="1:27" ht="36">
      <c r="A71" s="6">
        <v>77</v>
      </c>
      <c r="B71" s="85" t="s">
        <v>745</v>
      </c>
      <c r="C71" s="7" t="s">
        <v>746</v>
      </c>
      <c r="D71" s="7" t="s">
        <v>559</v>
      </c>
      <c r="E71" s="7" t="s">
        <v>747</v>
      </c>
      <c r="F71" s="7" t="s">
        <v>727</v>
      </c>
      <c r="G71" s="7">
        <v>48198</v>
      </c>
      <c r="H71" s="7">
        <v>0</v>
      </c>
      <c r="I71" s="7">
        <v>0</v>
      </c>
      <c r="J71" s="7">
        <v>96964</v>
      </c>
      <c r="K71" s="7">
        <v>3897.37</v>
      </c>
      <c r="L71" s="7">
        <v>10000</v>
      </c>
      <c r="M71" s="7" t="s">
        <v>728</v>
      </c>
      <c r="N71" s="7" t="s">
        <v>498</v>
      </c>
      <c r="O71" s="7">
        <v>40000</v>
      </c>
      <c r="P71" s="7">
        <v>11620</v>
      </c>
      <c r="Q71" s="7">
        <v>6800</v>
      </c>
      <c r="R71" s="7">
        <v>10000</v>
      </c>
      <c r="S71" s="7">
        <v>20000</v>
      </c>
      <c r="T71" s="7">
        <v>2016</v>
      </c>
      <c r="U71" s="7">
        <v>10</v>
      </c>
      <c r="V71" s="7">
        <v>2018</v>
      </c>
      <c r="W71" s="7">
        <v>6</v>
      </c>
      <c r="X71" s="19" t="s">
        <v>729</v>
      </c>
      <c r="Y71" s="19">
        <v>18920692352</v>
      </c>
      <c r="Z71" s="35"/>
    </row>
    <row r="72" spans="1:27" ht="48">
      <c r="A72" s="6">
        <v>78</v>
      </c>
      <c r="B72" s="7" t="s">
        <v>748</v>
      </c>
      <c r="C72" s="7" t="s">
        <v>749</v>
      </c>
      <c r="D72" s="7" t="s">
        <v>585</v>
      </c>
      <c r="E72" s="7" t="s">
        <v>750</v>
      </c>
      <c r="F72" s="7" t="s">
        <v>561</v>
      </c>
      <c r="G72" s="7">
        <v>46144</v>
      </c>
      <c r="H72" s="7"/>
      <c r="I72" s="7"/>
      <c r="J72" s="7">
        <v>116800</v>
      </c>
      <c r="K72" s="7">
        <v>35102</v>
      </c>
      <c r="L72" s="7">
        <v>0</v>
      </c>
      <c r="M72" s="7" t="s">
        <v>751</v>
      </c>
      <c r="N72" s="7">
        <v>61480</v>
      </c>
      <c r="O72" s="7">
        <v>11066</v>
      </c>
      <c r="P72" s="7">
        <v>6762</v>
      </c>
      <c r="Q72" s="7"/>
      <c r="R72" s="7"/>
      <c r="S72" s="7"/>
      <c r="T72" s="7">
        <v>2013</v>
      </c>
      <c r="U72" s="7">
        <v>10</v>
      </c>
      <c r="V72" s="7">
        <v>2018</v>
      </c>
      <c r="W72" s="7">
        <v>12</v>
      </c>
      <c r="X72" s="7" t="s">
        <v>752</v>
      </c>
      <c r="Y72" s="7">
        <v>15922200792</v>
      </c>
      <c r="Z72" s="7"/>
    </row>
    <row r="73" spans="1:27" ht="36">
      <c r="A73" s="6">
        <v>79</v>
      </c>
      <c r="B73" s="85" t="s">
        <v>753</v>
      </c>
      <c r="C73" s="7" t="s">
        <v>754</v>
      </c>
      <c r="D73" s="7" t="s">
        <v>559</v>
      </c>
      <c r="E73" s="7" t="s">
        <v>755</v>
      </c>
      <c r="F73" s="16" t="s">
        <v>711</v>
      </c>
      <c r="G73" s="16">
        <v>28409</v>
      </c>
      <c r="H73" s="16">
        <v>0</v>
      </c>
      <c r="I73" s="16">
        <v>0</v>
      </c>
      <c r="J73" s="16">
        <v>23752</v>
      </c>
      <c r="K73" s="16">
        <v>8910.89</v>
      </c>
      <c r="L73" s="16">
        <v>3000</v>
      </c>
      <c r="M73" s="7" t="s">
        <v>728</v>
      </c>
      <c r="N73" s="16" t="s">
        <v>498</v>
      </c>
      <c r="O73" s="16">
        <v>40000</v>
      </c>
      <c r="P73" s="16">
        <v>6983</v>
      </c>
      <c r="Q73" s="16">
        <v>2328</v>
      </c>
      <c r="R73" s="16">
        <v>10000</v>
      </c>
      <c r="S73" s="16">
        <v>10000</v>
      </c>
      <c r="T73" s="16">
        <v>2015</v>
      </c>
      <c r="U73" s="7">
        <v>5</v>
      </c>
      <c r="V73" s="7">
        <v>2016</v>
      </c>
      <c r="W73" s="7">
        <v>10</v>
      </c>
      <c r="X73" s="19" t="s">
        <v>729</v>
      </c>
      <c r="Y73" s="19">
        <v>18920692352</v>
      </c>
      <c r="Z73" s="19">
        <v>351367532</v>
      </c>
      <c r="AA73" s="102">
        <v>13424359946</v>
      </c>
    </row>
    <row r="74" spans="1:27" ht="84">
      <c r="A74" s="6">
        <v>80</v>
      </c>
      <c r="B74" s="7" t="s">
        <v>756</v>
      </c>
      <c r="C74" s="7" t="s">
        <v>757</v>
      </c>
      <c r="D74" s="7" t="s">
        <v>493</v>
      </c>
      <c r="E74" s="7" t="s">
        <v>758</v>
      </c>
      <c r="F74" s="7" t="s">
        <v>759</v>
      </c>
      <c r="G74" s="7">
        <v>154469</v>
      </c>
      <c r="H74" s="7"/>
      <c r="I74" s="7"/>
      <c r="J74" s="7">
        <v>538000</v>
      </c>
      <c r="K74" s="7">
        <v>154469</v>
      </c>
      <c r="L74" s="7">
        <v>0</v>
      </c>
      <c r="M74" s="7" t="s">
        <v>497</v>
      </c>
      <c r="N74" s="7"/>
      <c r="O74" s="7"/>
      <c r="P74" s="7"/>
      <c r="Q74" s="7"/>
      <c r="R74" s="7"/>
      <c r="S74" s="7"/>
      <c r="T74" s="7">
        <v>2010</v>
      </c>
      <c r="U74" s="7">
        <v>11</v>
      </c>
      <c r="V74" s="7">
        <v>2017</v>
      </c>
      <c r="W74" s="7">
        <v>11</v>
      </c>
      <c r="X74" s="7" t="s">
        <v>752</v>
      </c>
      <c r="Y74" s="7">
        <v>15922200792</v>
      </c>
      <c r="Z74" s="6">
        <v>329068085</v>
      </c>
    </row>
    <row r="75" spans="1:27">
      <c r="A75" s="6">
        <v>81</v>
      </c>
      <c r="B75" s="97" t="s">
        <v>760</v>
      </c>
      <c r="C75" s="27" t="s">
        <v>761</v>
      </c>
      <c r="D75" s="7" t="s">
        <v>529</v>
      </c>
      <c r="E75" s="27" t="s">
        <v>762</v>
      </c>
      <c r="F75" s="7" t="s">
        <v>561</v>
      </c>
      <c r="G75" s="7">
        <v>43000</v>
      </c>
      <c r="H75" s="7"/>
      <c r="I75" s="7"/>
      <c r="J75" s="7"/>
      <c r="K75" s="7">
        <v>0</v>
      </c>
      <c r="L75" s="7">
        <v>10000</v>
      </c>
      <c r="M75" s="7" t="s">
        <v>763</v>
      </c>
      <c r="N75" s="33"/>
      <c r="O75" s="33"/>
      <c r="P75" s="33"/>
      <c r="Q75" s="33"/>
      <c r="R75" s="33"/>
      <c r="S75" s="16"/>
      <c r="T75" s="7">
        <v>2016</v>
      </c>
      <c r="U75" s="7">
        <v>10</v>
      </c>
      <c r="V75" s="33">
        <v>2018</v>
      </c>
      <c r="W75" s="7">
        <v>9</v>
      </c>
      <c r="X75" s="19"/>
      <c r="Y75" s="19"/>
      <c r="Z75" s="19"/>
      <c r="AA75" t="s">
        <v>764</v>
      </c>
    </row>
    <row r="76" spans="1:27" ht="108">
      <c r="A76" s="6">
        <v>83</v>
      </c>
      <c r="B76" s="88" t="s">
        <v>765</v>
      </c>
      <c r="C76" s="19" t="s">
        <v>766</v>
      </c>
      <c r="D76" s="19"/>
      <c r="E76" s="19" t="s">
        <v>767</v>
      </c>
      <c r="F76" s="7" t="s">
        <v>768</v>
      </c>
      <c r="G76" s="19">
        <v>50000</v>
      </c>
      <c r="H76" s="19"/>
      <c r="I76" s="19"/>
      <c r="J76" s="19">
        <v>49338</v>
      </c>
      <c r="K76" s="19"/>
      <c r="L76" s="19"/>
      <c r="M76" s="7"/>
      <c r="N76" s="7"/>
      <c r="O76" s="19"/>
      <c r="P76" s="19"/>
      <c r="Q76" s="19"/>
      <c r="R76" s="19"/>
      <c r="S76" s="19"/>
      <c r="T76" s="19"/>
      <c r="U76" s="19"/>
      <c r="V76" s="19"/>
      <c r="W76" s="19"/>
      <c r="X76" s="19" t="s">
        <v>769</v>
      </c>
      <c r="Y76" s="19" t="s">
        <v>770</v>
      </c>
      <c r="Z76" s="96" t="s">
        <v>771</v>
      </c>
      <c r="AA76" s="103" t="s">
        <v>772</v>
      </c>
    </row>
    <row r="77" spans="1:27" ht="24">
      <c r="A77" s="6">
        <v>84</v>
      </c>
      <c r="B77" s="83" t="s">
        <v>773</v>
      </c>
      <c r="C77" s="7" t="s">
        <v>774</v>
      </c>
      <c r="D77" s="7" t="s">
        <v>585</v>
      </c>
      <c r="E77" s="7" t="s">
        <v>775</v>
      </c>
      <c r="F77" s="7" t="s">
        <v>720</v>
      </c>
      <c r="G77" s="7">
        <v>100000</v>
      </c>
      <c r="H77" s="22"/>
      <c r="I77" s="22"/>
      <c r="J77" s="16"/>
      <c r="K77" s="19"/>
      <c r="L77" s="25"/>
      <c r="M77" s="19" t="s">
        <v>581</v>
      </c>
      <c r="N77" s="19"/>
      <c r="O77" s="19"/>
      <c r="P77" s="19"/>
      <c r="Q77" s="19"/>
      <c r="R77" s="19"/>
      <c r="S77" s="19"/>
      <c r="T77" s="19">
        <v>2016</v>
      </c>
      <c r="U77" s="19">
        <v>6</v>
      </c>
      <c r="V77" s="19">
        <v>2018</v>
      </c>
      <c r="W77" s="19">
        <v>6</v>
      </c>
      <c r="X77" s="7" t="s">
        <v>776</v>
      </c>
      <c r="Y77" s="7">
        <v>13820788318</v>
      </c>
      <c r="Z77" s="7" t="s">
        <v>777</v>
      </c>
    </row>
    <row r="78" spans="1:27" ht="48">
      <c r="A78" s="6">
        <v>85</v>
      </c>
      <c r="B78" s="7" t="s">
        <v>778</v>
      </c>
      <c r="C78" s="7" t="s">
        <v>779</v>
      </c>
      <c r="D78" s="7" t="s">
        <v>585</v>
      </c>
      <c r="E78" s="7" t="s">
        <v>780</v>
      </c>
      <c r="F78" s="7" t="s">
        <v>720</v>
      </c>
      <c r="G78" s="7">
        <v>32000</v>
      </c>
      <c r="H78" s="7"/>
      <c r="I78" s="7"/>
      <c r="J78" s="7">
        <v>68053</v>
      </c>
      <c r="K78" s="7">
        <v>20000</v>
      </c>
      <c r="L78" s="7">
        <v>0</v>
      </c>
      <c r="M78" s="7" t="s">
        <v>781</v>
      </c>
      <c r="N78" s="7">
        <v>200000</v>
      </c>
      <c r="O78" s="7">
        <v>20000</v>
      </c>
      <c r="P78" s="7">
        <v>1000</v>
      </c>
      <c r="Q78" s="7"/>
      <c r="R78" s="7"/>
      <c r="S78" s="7"/>
      <c r="T78" s="7">
        <v>2014</v>
      </c>
      <c r="U78" s="7">
        <v>9</v>
      </c>
      <c r="V78" s="7">
        <v>2019</v>
      </c>
      <c r="W78" s="7">
        <v>6</v>
      </c>
      <c r="X78" s="7" t="s">
        <v>782</v>
      </c>
      <c r="Y78" s="7" t="s">
        <v>783</v>
      </c>
      <c r="Z78" s="7" t="s">
        <v>784</v>
      </c>
    </row>
    <row r="79" spans="1:27" ht="60">
      <c r="A79" s="6">
        <v>86</v>
      </c>
      <c r="B79" s="89" t="s">
        <v>785</v>
      </c>
      <c r="C79" s="17" t="s">
        <v>786</v>
      </c>
      <c r="D79" s="17"/>
      <c r="E79" s="7" t="s">
        <v>787</v>
      </c>
      <c r="F79" s="7" t="s">
        <v>788</v>
      </c>
      <c r="G79" s="14">
        <v>10000</v>
      </c>
      <c r="H79" s="11"/>
      <c r="I79" s="11"/>
      <c r="J79" s="11">
        <v>4630</v>
      </c>
      <c r="K79" s="11"/>
      <c r="L79" s="11"/>
      <c r="M79" s="11"/>
      <c r="N79" s="11"/>
      <c r="O79" s="11"/>
      <c r="P79" s="11"/>
      <c r="Q79" s="11"/>
      <c r="R79" s="11"/>
      <c r="S79" s="11"/>
      <c r="T79" s="11">
        <v>2017</v>
      </c>
      <c r="U79" s="11">
        <v>9</v>
      </c>
      <c r="V79" s="11">
        <v>2018</v>
      </c>
      <c r="W79" s="11">
        <v>3</v>
      </c>
      <c r="X79" s="7" t="s">
        <v>789</v>
      </c>
      <c r="Y79" s="7">
        <v>15022399001</v>
      </c>
      <c r="Z79" s="6"/>
    </row>
    <row r="80" spans="1:27" ht="60">
      <c r="A80" s="6">
        <v>88</v>
      </c>
      <c r="B80" s="7" t="s">
        <v>790</v>
      </c>
      <c r="C80" s="7" t="s">
        <v>791</v>
      </c>
      <c r="D80" s="7" t="s">
        <v>493</v>
      </c>
      <c r="E80" s="7" t="s">
        <v>792</v>
      </c>
      <c r="F80" s="7" t="s">
        <v>793</v>
      </c>
      <c r="G80" s="7">
        <v>33000</v>
      </c>
      <c r="H80" s="7"/>
      <c r="I80" s="7"/>
      <c r="J80" s="7"/>
      <c r="K80" s="7">
        <v>25000</v>
      </c>
      <c r="L80" s="7">
        <v>8000</v>
      </c>
      <c r="M80" s="7" t="s">
        <v>794</v>
      </c>
      <c r="N80" s="7"/>
      <c r="O80" s="7">
        <v>4434</v>
      </c>
      <c r="P80" s="7">
        <v>902</v>
      </c>
      <c r="Q80" s="7">
        <v>532</v>
      </c>
      <c r="R80" s="7">
        <v>4434</v>
      </c>
      <c r="S80" s="7">
        <v>4434</v>
      </c>
      <c r="T80" s="7">
        <v>2015</v>
      </c>
      <c r="U80" s="7">
        <v>9</v>
      </c>
      <c r="V80" s="7">
        <v>2017</v>
      </c>
      <c r="W80" s="7">
        <v>8</v>
      </c>
      <c r="X80" s="6"/>
      <c r="Y80" s="6"/>
      <c r="Z80" s="6"/>
    </row>
    <row r="81" spans="1:26" ht="48">
      <c r="A81" s="6">
        <v>89</v>
      </c>
      <c r="B81" s="7" t="s">
        <v>795</v>
      </c>
      <c r="C81" s="7" t="s">
        <v>796</v>
      </c>
      <c r="D81" s="7" t="s">
        <v>585</v>
      </c>
      <c r="E81" s="7" t="s">
        <v>797</v>
      </c>
      <c r="F81" s="7" t="s">
        <v>720</v>
      </c>
      <c r="G81" s="7">
        <v>95941</v>
      </c>
      <c r="H81" s="7"/>
      <c r="I81" s="7"/>
      <c r="J81" s="7">
        <v>210000</v>
      </c>
      <c r="K81" s="7">
        <v>51868</v>
      </c>
      <c r="L81" s="7">
        <v>0</v>
      </c>
      <c r="M81" s="7" t="s">
        <v>798</v>
      </c>
      <c r="N81" s="7">
        <v>117516</v>
      </c>
      <c r="O81" s="7">
        <v>12341</v>
      </c>
      <c r="P81" s="7">
        <v>10723</v>
      </c>
      <c r="Q81" s="7"/>
      <c r="R81" s="7"/>
      <c r="S81" s="7"/>
      <c r="T81" s="7">
        <v>2011</v>
      </c>
      <c r="U81" s="7">
        <v>11</v>
      </c>
      <c r="V81" s="7">
        <v>2018</v>
      </c>
      <c r="W81" s="7">
        <v>5</v>
      </c>
      <c r="X81" s="7" t="s">
        <v>752</v>
      </c>
      <c r="Y81" s="7">
        <v>15922200792</v>
      </c>
      <c r="Z81" s="7"/>
    </row>
    <row r="82" spans="1:26" ht="84">
      <c r="A82" s="6">
        <v>90</v>
      </c>
      <c r="B82" s="19" t="s">
        <v>799</v>
      </c>
      <c r="C82" s="19" t="s">
        <v>800</v>
      </c>
      <c r="D82" s="7" t="s">
        <v>585</v>
      </c>
      <c r="E82" s="19" t="s">
        <v>801</v>
      </c>
      <c r="F82" s="19" t="s">
        <v>720</v>
      </c>
      <c r="G82" s="19">
        <v>235270</v>
      </c>
      <c r="H82" s="22"/>
      <c r="I82" s="22"/>
      <c r="J82" s="16"/>
      <c r="K82" s="19"/>
      <c r="L82" s="25"/>
      <c r="M82" s="19" t="s">
        <v>581</v>
      </c>
      <c r="N82" s="19"/>
      <c r="O82" s="19"/>
      <c r="P82" s="19"/>
      <c r="Q82" s="19"/>
      <c r="R82" s="19"/>
      <c r="S82" s="19"/>
      <c r="T82" s="19">
        <v>2008</v>
      </c>
      <c r="U82" s="19">
        <v>5</v>
      </c>
      <c r="V82" s="19">
        <v>2019</v>
      </c>
      <c r="W82" s="19">
        <v>8</v>
      </c>
      <c r="X82" s="7" t="s">
        <v>752</v>
      </c>
      <c r="Y82" s="7">
        <v>15922200792</v>
      </c>
      <c r="Z82" s="7"/>
    </row>
    <row r="83" spans="1:26" ht="60">
      <c r="A83" s="6">
        <v>91</v>
      </c>
      <c r="B83" s="83" t="s">
        <v>802</v>
      </c>
      <c r="C83" s="7" t="s">
        <v>803</v>
      </c>
      <c r="D83" s="7" t="s">
        <v>804</v>
      </c>
      <c r="E83" s="7" t="s">
        <v>805</v>
      </c>
      <c r="F83" s="7" t="s">
        <v>510</v>
      </c>
      <c r="G83" s="7">
        <v>84492</v>
      </c>
      <c r="H83" s="7">
        <v>0</v>
      </c>
      <c r="I83" s="7">
        <v>0</v>
      </c>
      <c r="J83" s="7" t="s">
        <v>806</v>
      </c>
      <c r="K83" s="7">
        <v>2000</v>
      </c>
      <c r="L83" s="7">
        <v>5000</v>
      </c>
      <c r="M83" s="7" t="s">
        <v>807</v>
      </c>
      <c r="N83" s="7" t="s">
        <v>498</v>
      </c>
      <c r="O83" s="7">
        <v>34400</v>
      </c>
      <c r="P83" s="7">
        <v>18760</v>
      </c>
      <c r="Q83" s="7">
        <v>10475</v>
      </c>
      <c r="R83" s="7">
        <v>0</v>
      </c>
      <c r="S83" s="7">
        <v>0</v>
      </c>
      <c r="T83" s="7">
        <v>2015</v>
      </c>
      <c r="U83" s="7">
        <v>6</v>
      </c>
      <c r="V83" s="7">
        <v>2017</v>
      </c>
      <c r="W83" s="7">
        <v>12</v>
      </c>
      <c r="X83" s="100" t="s">
        <v>808</v>
      </c>
      <c r="Y83" s="100">
        <v>13552669971</v>
      </c>
      <c r="Z83" s="6"/>
    </row>
    <row r="84" spans="1:26" ht="84">
      <c r="A84" s="6">
        <v>92</v>
      </c>
      <c r="B84" s="7" t="s">
        <v>809</v>
      </c>
      <c r="C84" s="7" t="s">
        <v>810</v>
      </c>
      <c r="D84" s="7" t="s">
        <v>585</v>
      </c>
      <c r="E84" s="7" t="s">
        <v>811</v>
      </c>
      <c r="F84" s="7" t="s">
        <v>561</v>
      </c>
      <c r="G84" s="7">
        <v>48000</v>
      </c>
      <c r="H84" s="7"/>
      <c r="I84" s="7"/>
      <c r="J84" s="7" t="s">
        <v>812</v>
      </c>
      <c r="K84" s="7"/>
      <c r="L84" s="7">
        <v>48000</v>
      </c>
      <c r="M84" s="7" t="s">
        <v>813</v>
      </c>
      <c r="N84" s="7"/>
      <c r="O84" s="7"/>
      <c r="P84" s="7"/>
      <c r="Q84" s="7"/>
      <c r="R84" s="7"/>
      <c r="S84" s="7"/>
      <c r="T84" s="7">
        <v>2017</v>
      </c>
      <c r="U84" s="7">
        <v>4</v>
      </c>
      <c r="V84" s="7">
        <v>2017</v>
      </c>
      <c r="W84" s="7">
        <v>12</v>
      </c>
      <c r="X84" s="18"/>
      <c r="Y84" s="18"/>
      <c r="Z84" s="18"/>
    </row>
    <row r="85" spans="1:26" ht="36">
      <c r="A85" s="6">
        <v>93</v>
      </c>
      <c r="B85" s="83" t="s">
        <v>814</v>
      </c>
      <c r="C85" s="7" t="s">
        <v>815</v>
      </c>
      <c r="D85" s="7" t="s">
        <v>537</v>
      </c>
      <c r="E85" s="7" t="s">
        <v>816</v>
      </c>
      <c r="F85" s="7" t="s">
        <v>522</v>
      </c>
      <c r="G85" s="7">
        <v>20000</v>
      </c>
      <c r="H85" s="7"/>
      <c r="I85" s="7"/>
      <c r="J85" s="7" t="s">
        <v>817</v>
      </c>
      <c r="K85" s="7"/>
      <c r="L85" s="7">
        <v>7000</v>
      </c>
      <c r="M85" s="7" t="s">
        <v>763</v>
      </c>
      <c r="N85" s="7" t="s">
        <v>609</v>
      </c>
      <c r="O85" s="7"/>
      <c r="P85" s="7"/>
      <c r="Q85" s="7"/>
      <c r="R85" s="7"/>
      <c r="S85" s="7"/>
      <c r="T85" s="7">
        <v>2017</v>
      </c>
      <c r="U85" s="7">
        <v>7</v>
      </c>
      <c r="V85" s="7">
        <v>2019</v>
      </c>
      <c r="W85" s="7">
        <v>6</v>
      </c>
      <c r="X85" s="16" t="s">
        <v>818</v>
      </c>
      <c r="Y85" s="16">
        <v>15620519625</v>
      </c>
      <c r="Z85" s="16"/>
    </row>
    <row r="86" spans="1:26" ht="36">
      <c r="A86" s="6">
        <v>94</v>
      </c>
      <c r="B86" s="83" t="s">
        <v>814</v>
      </c>
      <c r="C86" s="7" t="s">
        <v>819</v>
      </c>
      <c r="D86" s="7" t="s">
        <v>537</v>
      </c>
      <c r="E86" s="7" t="s">
        <v>816</v>
      </c>
      <c r="F86" s="7" t="s">
        <v>522</v>
      </c>
      <c r="G86" s="7">
        <v>53200</v>
      </c>
      <c r="H86" s="7"/>
      <c r="I86" s="7"/>
      <c r="J86" s="7" t="s">
        <v>820</v>
      </c>
      <c r="K86" s="7">
        <v>53200</v>
      </c>
      <c r="L86" s="7">
        <v>2000</v>
      </c>
      <c r="M86" s="7" t="s">
        <v>821</v>
      </c>
      <c r="N86" s="7" t="s">
        <v>609</v>
      </c>
      <c r="O86" s="7"/>
      <c r="P86" s="7">
        <v>2500</v>
      </c>
      <c r="Q86" s="7">
        <v>145.6</v>
      </c>
      <c r="R86" s="7">
        <v>42000</v>
      </c>
      <c r="S86" s="7">
        <v>55000</v>
      </c>
      <c r="T86" s="7">
        <v>2015</v>
      </c>
      <c r="U86" s="7">
        <v>11</v>
      </c>
      <c r="V86" s="7">
        <v>2017</v>
      </c>
      <c r="W86" s="7">
        <v>6</v>
      </c>
      <c r="X86" s="16" t="s">
        <v>822</v>
      </c>
      <c r="Y86" s="16">
        <v>13718771081</v>
      </c>
      <c r="Z86" s="7"/>
    </row>
    <row r="87" spans="1:26" ht="48">
      <c r="A87" s="6">
        <v>95</v>
      </c>
      <c r="B87" s="93" t="s">
        <v>823</v>
      </c>
      <c r="C87" s="28" t="s">
        <v>824</v>
      </c>
      <c r="D87" s="7" t="s">
        <v>529</v>
      </c>
      <c r="E87" s="28" t="s">
        <v>825</v>
      </c>
      <c r="F87" s="28" t="s">
        <v>711</v>
      </c>
      <c r="G87" s="28">
        <v>49000</v>
      </c>
      <c r="H87" s="28"/>
      <c r="I87" s="28"/>
      <c r="J87" s="28">
        <v>85898.57</v>
      </c>
      <c r="K87" s="28">
        <v>27000</v>
      </c>
      <c r="L87" s="28">
        <v>20000</v>
      </c>
      <c r="M87" s="28"/>
      <c r="N87" s="28"/>
      <c r="O87" s="28"/>
      <c r="P87" s="28"/>
      <c r="Q87" s="28"/>
      <c r="R87" s="28"/>
      <c r="S87" s="28"/>
      <c r="T87" s="28">
        <v>2016</v>
      </c>
      <c r="U87" s="28">
        <v>5</v>
      </c>
      <c r="V87" s="28">
        <v>2018</v>
      </c>
      <c r="W87" s="28">
        <v>12</v>
      </c>
      <c r="X87" s="7" t="s">
        <v>548</v>
      </c>
      <c r="Y87" s="7">
        <v>15222227396</v>
      </c>
      <c r="Z87" s="7"/>
    </row>
    <row r="88" spans="1:26" ht="60">
      <c r="A88" s="6">
        <v>96</v>
      </c>
      <c r="B88" s="83" t="s">
        <v>823</v>
      </c>
      <c r="C88" s="7" t="s">
        <v>826</v>
      </c>
      <c r="D88" s="7"/>
      <c r="E88" s="7" t="s">
        <v>827</v>
      </c>
      <c r="F88" s="7" t="s">
        <v>828</v>
      </c>
      <c r="G88" s="7">
        <v>125000</v>
      </c>
      <c r="H88" s="7"/>
      <c r="I88" s="7">
        <v>100000</v>
      </c>
      <c r="J88" s="7">
        <v>117913.3</v>
      </c>
      <c r="K88" s="7"/>
      <c r="L88" s="7"/>
      <c r="M88" s="7"/>
      <c r="N88" s="7"/>
      <c r="O88" s="7"/>
      <c r="P88" s="7"/>
      <c r="Q88" s="7"/>
      <c r="R88" s="7"/>
      <c r="S88" s="7"/>
      <c r="T88" s="7">
        <v>2017</v>
      </c>
      <c r="U88" s="7">
        <v>10</v>
      </c>
      <c r="V88" s="7">
        <v>2019</v>
      </c>
      <c r="W88" s="7">
        <v>6</v>
      </c>
      <c r="X88" s="7" t="s">
        <v>548</v>
      </c>
      <c r="Y88" s="7">
        <v>15222227396</v>
      </c>
      <c r="Z88" s="6"/>
    </row>
    <row r="89" spans="1:26" ht="72">
      <c r="A89" s="6">
        <v>99</v>
      </c>
      <c r="B89" s="89" t="s">
        <v>829</v>
      </c>
      <c r="C89" s="17" t="s">
        <v>830</v>
      </c>
      <c r="D89" s="17"/>
      <c r="E89" s="7" t="s">
        <v>831</v>
      </c>
      <c r="F89" s="7" t="s">
        <v>832</v>
      </c>
      <c r="G89" s="14">
        <v>43314</v>
      </c>
      <c r="H89" s="11"/>
      <c r="I89" s="11"/>
      <c r="J89" s="11">
        <v>30000</v>
      </c>
      <c r="K89" s="11"/>
      <c r="L89" s="11"/>
      <c r="M89" s="11"/>
      <c r="N89" s="11"/>
      <c r="O89" s="11"/>
      <c r="P89" s="11"/>
      <c r="Q89" s="11"/>
      <c r="R89" s="11"/>
      <c r="S89" s="11"/>
      <c r="T89" s="11">
        <v>2017</v>
      </c>
      <c r="U89" s="11">
        <v>9</v>
      </c>
      <c r="V89" s="11">
        <v>2018</v>
      </c>
      <c r="W89" s="11">
        <v>10</v>
      </c>
      <c r="X89" s="7" t="s">
        <v>833</v>
      </c>
      <c r="Y89" s="7">
        <v>17710128561</v>
      </c>
      <c r="Z89" s="6"/>
    </row>
    <row r="90" spans="1:26" ht="72">
      <c r="A90" s="6">
        <v>100</v>
      </c>
      <c r="B90" s="89" t="s">
        <v>829</v>
      </c>
      <c r="C90" s="17" t="s">
        <v>834</v>
      </c>
      <c r="D90" s="17"/>
      <c r="E90" s="7" t="s">
        <v>835</v>
      </c>
      <c r="F90" s="7" t="s">
        <v>832</v>
      </c>
      <c r="G90" s="14">
        <v>52947.76</v>
      </c>
      <c r="H90" s="11"/>
      <c r="I90" s="11"/>
      <c r="J90" s="11">
        <v>30065.1</v>
      </c>
      <c r="K90" s="11"/>
      <c r="L90" s="11"/>
      <c r="M90" s="11"/>
      <c r="N90" s="11"/>
      <c r="O90" s="11"/>
      <c r="P90" s="11"/>
      <c r="Q90" s="11"/>
      <c r="R90" s="11"/>
      <c r="S90" s="11"/>
      <c r="T90" s="11">
        <v>2017</v>
      </c>
      <c r="U90" s="11">
        <v>9</v>
      </c>
      <c r="V90" s="11">
        <v>2018</v>
      </c>
      <c r="W90" s="11">
        <v>10</v>
      </c>
      <c r="X90" s="7" t="s">
        <v>833</v>
      </c>
      <c r="Y90" s="7">
        <v>17710128561</v>
      </c>
      <c r="Z90" s="6"/>
    </row>
    <row r="91" spans="1:26" ht="84">
      <c r="A91" s="6">
        <v>101</v>
      </c>
      <c r="B91" s="89" t="s">
        <v>829</v>
      </c>
      <c r="C91" s="17" t="s">
        <v>836</v>
      </c>
      <c r="D91" s="17"/>
      <c r="E91" s="7" t="s">
        <v>837</v>
      </c>
      <c r="F91" s="7" t="s">
        <v>838</v>
      </c>
      <c r="G91" s="14">
        <v>58803.67</v>
      </c>
      <c r="H91" s="11"/>
      <c r="I91" s="11"/>
      <c r="J91" s="11">
        <v>37571.980000000003</v>
      </c>
      <c r="K91" s="11"/>
      <c r="L91" s="11"/>
      <c r="M91" s="11"/>
      <c r="N91" s="11"/>
      <c r="O91" s="11"/>
      <c r="P91" s="11"/>
      <c r="Q91" s="11"/>
      <c r="R91" s="11"/>
      <c r="S91" s="11"/>
      <c r="T91" s="11">
        <v>2017</v>
      </c>
      <c r="U91" s="11">
        <v>9</v>
      </c>
      <c r="V91" s="11">
        <v>2018</v>
      </c>
      <c r="W91" s="11">
        <v>10</v>
      </c>
      <c r="X91" s="7" t="s">
        <v>833</v>
      </c>
      <c r="Y91" s="7">
        <v>17710128561</v>
      </c>
      <c r="Z91" s="6"/>
    </row>
    <row r="92" spans="1:26" ht="72">
      <c r="A92" s="6">
        <v>102</v>
      </c>
      <c r="B92" s="89" t="s">
        <v>829</v>
      </c>
      <c r="C92" s="17" t="s">
        <v>839</v>
      </c>
      <c r="D92" s="17"/>
      <c r="E92" s="7" t="s">
        <v>840</v>
      </c>
      <c r="F92" s="7" t="s">
        <v>838</v>
      </c>
      <c r="G92" s="14">
        <v>67281.320000000007</v>
      </c>
      <c r="H92" s="11"/>
      <c r="I92" s="11"/>
      <c r="J92" s="11">
        <v>36623.46</v>
      </c>
      <c r="K92" s="11"/>
      <c r="L92" s="11"/>
      <c r="M92" s="11"/>
      <c r="N92" s="11"/>
      <c r="O92" s="11"/>
      <c r="P92" s="11"/>
      <c r="Q92" s="11"/>
      <c r="R92" s="11"/>
      <c r="S92" s="11"/>
      <c r="T92" s="11">
        <v>2017</v>
      </c>
      <c r="U92" s="11">
        <v>9</v>
      </c>
      <c r="V92" s="11">
        <v>2018</v>
      </c>
      <c r="W92" s="11">
        <v>10</v>
      </c>
      <c r="X92" s="7" t="s">
        <v>833</v>
      </c>
      <c r="Y92" s="7">
        <v>17710128561</v>
      </c>
      <c r="Z92" s="6"/>
    </row>
    <row r="93" spans="1:26" ht="72">
      <c r="A93" s="6">
        <v>103</v>
      </c>
      <c r="B93" s="89" t="s">
        <v>829</v>
      </c>
      <c r="C93" s="17" t="s">
        <v>841</v>
      </c>
      <c r="D93" s="17"/>
      <c r="E93" s="7" t="s">
        <v>842</v>
      </c>
      <c r="F93" s="7" t="s">
        <v>838</v>
      </c>
      <c r="G93" s="14">
        <v>67779.64</v>
      </c>
      <c r="H93" s="11"/>
      <c r="I93" s="11"/>
      <c r="J93" s="11">
        <v>35321.160000000003</v>
      </c>
      <c r="K93" s="11"/>
      <c r="L93" s="11"/>
      <c r="M93" s="11"/>
      <c r="N93" s="11"/>
      <c r="O93" s="11"/>
      <c r="P93" s="11"/>
      <c r="Q93" s="11"/>
      <c r="R93" s="11"/>
      <c r="S93" s="11"/>
      <c r="T93" s="11">
        <v>2017</v>
      </c>
      <c r="U93" s="11">
        <v>9</v>
      </c>
      <c r="V93" s="11">
        <v>2018</v>
      </c>
      <c r="W93" s="11">
        <v>10</v>
      </c>
      <c r="X93" s="7" t="s">
        <v>833</v>
      </c>
      <c r="Y93" s="7">
        <v>17710128561</v>
      </c>
      <c r="Z93" s="6"/>
    </row>
    <row r="94" spans="1:26" ht="48">
      <c r="A94" s="6">
        <v>104</v>
      </c>
      <c r="B94" s="89" t="s">
        <v>829</v>
      </c>
      <c r="C94" s="17" t="s">
        <v>843</v>
      </c>
      <c r="D94" s="17"/>
      <c r="E94" s="7" t="s">
        <v>844</v>
      </c>
      <c r="F94" s="7" t="s">
        <v>838</v>
      </c>
      <c r="G94" s="14">
        <v>9548</v>
      </c>
      <c r="H94" s="11"/>
      <c r="I94" s="11"/>
      <c r="J94" s="11">
        <v>19200</v>
      </c>
      <c r="K94" s="11"/>
      <c r="L94" s="11"/>
      <c r="M94" s="11"/>
      <c r="N94" s="11"/>
      <c r="O94" s="11"/>
      <c r="P94" s="11"/>
      <c r="Q94" s="11"/>
      <c r="R94" s="11"/>
      <c r="S94" s="11"/>
      <c r="T94" s="11">
        <v>2017</v>
      </c>
      <c r="U94" s="11">
        <v>9</v>
      </c>
      <c r="V94" s="11">
        <v>2018</v>
      </c>
      <c r="W94" s="11">
        <v>10</v>
      </c>
      <c r="X94" s="7" t="s">
        <v>833</v>
      </c>
      <c r="Y94" s="7">
        <v>17710128561</v>
      </c>
      <c r="Z94" s="6"/>
    </row>
    <row r="95" spans="1:26" ht="24">
      <c r="A95" s="6">
        <v>105</v>
      </c>
      <c r="B95" s="7" t="s">
        <v>845</v>
      </c>
      <c r="C95" s="7" t="s">
        <v>846</v>
      </c>
      <c r="D95" s="7" t="s">
        <v>493</v>
      </c>
      <c r="E95" s="7" t="s">
        <v>847</v>
      </c>
      <c r="F95" s="7" t="s">
        <v>720</v>
      </c>
      <c r="G95" s="7">
        <v>105377</v>
      </c>
      <c r="H95" s="7"/>
      <c r="I95" s="7">
        <v>20000</v>
      </c>
      <c r="J95" s="7">
        <v>57721</v>
      </c>
      <c r="K95" s="7">
        <v>4135</v>
      </c>
      <c r="L95" s="7">
        <v>500</v>
      </c>
      <c r="M95" s="7" t="s">
        <v>497</v>
      </c>
      <c r="N95" s="7"/>
      <c r="O95" s="7"/>
      <c r="P95" s="7"/>
      <c r="Q95" s="7"/>
      <c r="R95" s="7"/>
      <c r="S95" s="7">
        <v>2014.1</v>
      </c>
      <c r="T95" s="7">
        <v>2014</v>
      </c>
      <c r="U95" s="7">
        <v>10</v>
      </c>
      <c r="V95" s="7">
        <v>2017</v>
      </c>
      <c r="W95" s="7">
        <v>6</v>
      </c>
      <c r="X95" s="6"/>
      <c r="Y95" s="6"/>
      <c r="Z95" s="6"/>
    </row>
    <row r="96" spans="1:26" ht="24">
      <c r="A96" s="6">
        <v>106</v>
      </c>
      <c r="B96" s="7" t="s">
        <v>845</v>
      </c>
      <c r="C96" s="7" t="s">
        <v>848</v>
      </c>
      <c r="D96" s="7" t="s">
        <v>493</v>
      </c>
      <c r="E96" s="7" t="s">
        <v>849</v>
      </c>
      <c r="F96" s="7" t="s">
        <v>720</v>
      </c>
      <c r="G96" s="7">
        <v>58323</v>
      </c>
      <c r="H96" s="7"/>
      <c r="I96" s="7">
        <v>10000</v>
      </c>
      <c r="J96" s="7">
        <v>34047</v>
      </c>
      <c r="K96" s="7">
        <v>1030</v>
      </c>
      <c r="L96" s="7">
        <v>500</v>
      </c>
      <c r="M96" s="7" t="s">
        <v>497</v>
      </c>
      <c r="N96" s="7"/>
      <c r="O96" s="7"/>
      <c r="P96" s="7"/>
      <c r="Q96" s="7"/>
      <c r="R96" s="7"/>
      <c r="S96" s="7">
        <v>2014.1</v>
      </c>
      <c r="T96" s="7">
        <v>2014</v>
      </c>
      <c r="U96" s="7">
        <v>3</v>
      </c>
      <c r="V96" s="7">
        <v>2017</v>
      </c>
      <c r="W96" s="7">
        <v>8</v>
      </c>
      <c r="X96" s="6"/>
      <c r="Y96" s="6"/>
      <c r="Z96" s="6"/>
    </row>
    <row r="97" spans="1:26" ht="36">
      <c r="A97" s="6">
        <v>107</v>
      </c>
      <c r="B97" s="7" t="s">
        <v>850</v>
      </c>
      <c r="C97" s="7" t="s">
        <v>851</v>
      </c>
      <c r="D97" s="7" t="s">
        <v>493</v>
      </c>
      <c r="E97" s="7" t="s">
        <v>852</v>
      </c>
      <c r="F97" s="7" t="s">
        <v>495</v>
      </c>
      <c r="G97" s="7">
        <v>75000</v>
      </c>
      <c r="H97" s="7"/>
      <c r="I97" s="7"/>
      <c r="J97" s="7" t="s">
        <v>853</v>
      </c>
      <c r="K97" s="7">
        <v>67000</v>
      </c>
      <c r="L97" s="7">
        <v>8000</v>
      </c>
      <c r="M97" s="7" t="s">
        <v>854</v>
      </c>
      <c r="N97" s="7"/>
      <c r="O97" s="7">
        <v>1400</v>
      </c>
      <c r="P97" s="7"/>
      <c r="Q97" s="7" t="s">
        <v>855</v>
      </c>
      <c r="R97" s="7">
        <v>1400</v>
      </c>
      <c r="S97" s="7">
        <v>4200</v>
      </c>
      <c r="T97" s="7">
        <v>2014</v>
      </c>
      <c r="U97" s="7">
        <v>9</v>
      </c>
      <c r="V97" s="7">
        <v>2017</v>
      </c>
      <c r="W97" s="7">
        <v>12</v>
      </c>
      <c r="X97" s="6"/>
      <c r="Y97" s="6"/>
      <c r="Z97" s="6"/>
    </row>
    <row r="98" spans="1:26" ht="36">
      <c r="A98" s="6">
        <v>108</v>
      </c>
      <c r="B98" s="7" t="s">
        <v>856</v>
      </c>
      <c r="C98" s="7" t="s">
        <v>857</v>
      </c>
      <c r="D98" s="7" t="s">
        <v>493</v>
      </c>
      <c r="E98" s="7" t="s">
        <v>858</v>
      </c>
      <c r="F98" s="7" t="s">
        <v>720</v>
      </c>
      <c r="G98" s="7">
        <v>310000</v>
      </c>
      <c r="H98" s="7"/>
      <c r="I98" s="7">
        <v>155000</v>
      </c>
      <c r="J98" s="7">
        <v>194000</v>
      </c>
      <c r="K98" s="7">
        <v>25000</v>
      </c>
      <c r="L98" s="7">
        <v>57000</v>
      </c>
      <c r="M98" s="7" t="s">
        <v>512</v>
      </c>
      <c r="N98" s="7"/>
      <c r="O98" s="7"/>
      <c r="P98" s="7"/>
      <c r="Q98" s="7"/>
      <c r="R98" s="7"/>
      <c r="S98" s="7">
        <v>2012.6</v>
      </c>
      <c r="T98" s="7">
        <v>2012</v>
      </c>
      <c r="U98" s="7">
        <v>10</v>
      </c>
      <c r="V98" s="7">
        <v>2018</v>
      </c>
      <c r="W98" s="7">
        <v>6</v>
      </c>
      <c r="X98" s="18"/>
      <c r="Y98" s="18"/>
      <c r="Z98" s="18"/>
    </row>
    <row r="99" spans="1:26" ht="24">
      <c r="A99" s="6">
        <v>109</v>
      </c>
      <c r="B99" s="7" t="s">
        <v>859</v>
      </c>
      <c r="C99" s="7" t="s">
        <v>860</v>
      </c>
      <c r="D99" s="7" t="s">
        <v>529</v>
      </c>
      <c r="E99" s="7" t="s">
        <v>861</v>
      </c>
      <c r="F99" s="7"/>
      <c r="G99" s="7">
        <v>1000000</v>
      </c>
      <c r="H99" s="7"/>
      <c r="I99" s="7"/>
      <c r="J99" s="7"/>
      <c r="K99" s="7"/>
      <c r="L99" s="7">
        <v>100000</v>
      </c>
      <c r="M99" s="7" t="s">
        <v>763</v>
      </c>
      <c r="N99" s="7"/>
      <c r="O99" s="7"/>
      <c r="P99" s="7"/>
      <c r="Q99" s="7"/>
      <c r="R99" s="7"/>
      <c r="S99" s="16"/>
      <c r="T99" s="7">
        <v>2016</v>
      </c>
      <c r="U99" s="7">
        <v>8</v>
      </c>
      <c r="V99" s="7">
        <v>2019</v>
      </c>
      <c r="W99" s="19">
        <v>8</v>
      </c>
      <c r="X99" s="35"/>
      <c r="Y99" s="35"/>
      <c r="Z99" s="35"/>
    </row>
    <row r="100" spans="1:26" ht="48">
      <c r="A100" s="6">
        <v>110</v>
      </c>
      <c r="B100" s="7" t="s">
        <v>859</v>
      </c>
      <c r="C100" s="7" t="s">
        <v>862</v>
      </c>
      <c r="D100" s="7" t="s">
        <v>529</v>
      </c>
      <c r="E100" s="7" t="s">
        <v>863</v>
      </c>
      <c r="F100" s="7" t="s">
        <v>864</v>
      </c>
      <c r="G100" s="7">
        <v>198560</v>
      </c>
      <c r="H100" s="7"/>
      <c r="I100" s="7">
        <v>138900</v>
      </c>
      <c r="J100" s="7">
        <v>217741</v>
      </c>
      <c r="K100" s="7">
        <v>198560</v>
      </c>
      <c r="L100" s="7">
        <v>0</v>
      </c>
      <c r="M100" s="7" t="s">
        <v>497</v>
      </c>
      <c r="N100" s="7" t="s">
        <v>609</v>
      </c>
      <c r="O100" s="7"/>
      <c r="P100" s="7"/>
      <c r="Q100" s="7"/>
      <c r="R100" s="7"/>
      <c r="S100" s="7"/>
      <c r="T100" s="7">
        <v>2014</v>
      </c>
      <c r="U100" s="7">
        <v>4</v>
      </c>
      <c r="V100" s="7">
        <v>2017</v>
      </c>
      <c r="W100" s="7">
        <v>2</v>
      </c>
      <c r="X100" s="19"/>
      <c r="Y100" s="19"/>
      <c r="Z100" s="19"/>
    </row>
    <row r="101" spans="1:26" ht="72">
      <c r="A101" s="6">
        <v>111</v>
      </c>
      <c r="B101" s="12" t="s">
        <v>859</v>
      </c>
      <c r="C101" s="13" t="s">
        <v>865</v>
      </c>
      <c r="D101" s="13"/>
      <c r="E101" s="7" t="s">
        <v>866</v>
      </c>
      <c r="F101" s="13" t="s">
        <v>867</v>
      </c>
      <c r="G101" s="14">
        <v>134305</v>
      </c>
      <c r="H101" s="11"/>
      <c r="I101" s="11">
        <v>93500</v>
      </c>
      <c r="J101" s="11">
        <v>308913.2</v>
      </c>
      <c r="K101" s="11"/>
      <c r="L101" s="11"/>
      <c r="M101" s="11"/>
      <c r="N101" s="11"/>
      <c r="O101" s="11"/>
      <c r="P101" s="11"/>
      <c r="Q101" s="11"/>
      <c r="R101" s="11"/>
      <c r="S101" s="11"/>
      <c r="T101" s="11">
        <v>2017</v>
      </c>
      <c r="U101" s="11">
        <v>8</v>
      </c>
      <c r="V101" s="11">
        <v>2019</v>
      </c>
      <c r="W101" s="11">
        <v>12</v>
      </c>
      <c r="X101" s="7" t="s">
        <v>868</v>
      </c>
      <c r="Y101" s="7">
        <v>13920782123</v>
      </c>
      <c r="Z101" s="6"/>
    </row>
    <row r="102" spans="1:26" ht="108">
      <c r="A102" s="6">
        <v>112</v>
      </c>
      <c r="B102" s="19" t="s">
        <v>869</v>
      </c>
      <c r="C102" s="19" t="s">
        <v>870</v>
      </c>
      <c r="D102" s="19"/>
      <c r="E102" s="19" t="s">
        <v>871</v>
      </c>
      <c r="F102" s="19" t="s">
        <v>690</v>
      </c>
      <c r="G102" s="19">
        <v>5000</v>
      </c>
      <c r="H102" s="19"/>
      <c r="I102" s="19">
        <v>500</v>
      </c>
      <c r="J102" s="19">
        <v>1500</v>
      </c>
      <c r="K102" s="19"/>
      <c r="L102" s="19"/>
      <c r="M102" s="19"/>
      <c r="N102" s="19"/>
      <c r="O102" s="19"/>
      <c r="P102" s="19"/>
      <c r="Q102" s="19"/>
      <c r="R102" s="19"/>
      <c r="S102" s="19"/>
      <c r="T102" s="7">
        <v>2017</v>
      </c>
      <c r="U102" s="19">
        <v>5</v>
      </c>
      <c r="V102" s="7">
        <v>2019</v>
      </c>
      <c r="W102" s="19">
        <v>4</v>
      </c>
      <c r="X102" s="19" t="s">
        <v>872</v>
      </c>
      <c r="Y102" s="19">
        <v>13920820150</v>
      </c>
      <c r="Z102" s="6"/>
    </row>
    <row r="103" spans="1:26" ht="120">
      <c r="A103" s="6">
        <v>113</v>
      </c>
      <c r="B103" s="7" t="s">
        <v>873</v>
      </c>
      <c r="C103" s="7" t="s">
        <v>874</v>
      </c>
      <c r="D103" s="7" t="s">
        <v>585</v>
      </c>
      <c r="E103" s="7" t="s">
        <v>875</v>
      </c>
      <c r="F103" s="7" t="s">
        <v>876</v>
      </c>
      <c r="G103" s="7">
        <v>17700</v>
      </c>
      <c r="H103" s="7"/>
      <c r="I103" s="7"/>
      <c r="J103" s="7">
        <v>11804.1</v>
      </c>
      <c r="K103" s="7">
        <v>7000</v>
      </c>
      <c r="L103" s="7">
        <v>10700</v>
      </c>
      <c r="M103" s="7" t="s">
        <v>497</v>
      </c>
      <c r="N103" s="7"/>
      <c r="O103" s="7">
        <v>40000</v>
      </c>
      <c r="P103" s="7">
        <v>6500</v>
      </c>
      <c r="Q103" s="7">
        <v>1052</v>
      </c>
      <c r="R103" s="7"/>
      <c r="S103" s="7"/>
      <c r="T103" s="7">
        <v>2014</v>
      </c>
      <c r="U103" s="7">
        <v>5</v>
      </c>
      <c r="V103" s="7">
        <v>2017</v>
      </c>
      <c r="W103" s="7">
        <v>8</v>
      </c>
      <c r="X103" s="6"/>
      <c r="Y103" s="6"/>
      <c r="Z103" s="6"/>
    </row>
    <row r="104" spans="1:26" ht="36">
      <c r="A104" s="6">
        <v>114</v>
      </c>
      <c r="B104" s="7" t="s">
        <v>877</v>
      </c>
      <c r="C104" s="7" t="s">
        <v>878</v>
      </c>
      <c r="D104" s="7" t="s">
        <v>559</v>
      </c>
      <c r="E104" s="7" t="s">
        <v>879</v>
      </c>
      <c r="F104" s="7" t="s">
        <v>880</v>
      </c>
      <c r="G104" s="7">
        <v>15000</v>
      </c>
      <c r="H104" s="7" t="s">
        <v>511</v>
      </c>
      <c r="I104" s="7">
        <v>2539.33</v>
      </c>
      <c r="J104" s="7" t="s">
        <v>511</v>
      </c>
      <c r="K104" s="7">
        <v>4548</v>
      </c>
      <c r="L104" s="7">
        <v>1000</v>
      </c>
      <c r="M104" s="7" t="s">
        <v>881</v>
      </c>
      <c r="N104" s="7" t="s">
        <v>498</v>
      </c>
      <c r="O104" s="7">
        <v>118086.87</v>
      </c>
      <c r="P104" s="7">
        <v>13477.32</v>
      </c>
      <c r="Q104" s="7">
        <v>2150.66</v>
      </c>
      <c r="R104" s="7">
        <v>131846.44031999999</v>
      </c>
      <c r="S104" s="7">
        <v>128412.16227840001</v>
      </c>
      <c r="T104" s="7">
        <v>2015</v>
      </c>
      <c r="U104" s="7">
        <v>2</v>
      </c>
      <c r="V104" s="7">
        <v>2017</v>
      </c>
      <c r="W104" s="7">
        <v>1</v>
      </c>
      <c r="X104" s="19" t="s">
        <v>882</v>
      </c>
      <c r="Y104" s="19">
        <v>18001053453</v>
      </c>
      <c r="Z104" s="19">
        <v>451576282</v>
      </c>
    </row>
    <row r="105" spans="1:26" ht="72">
      <c r="A105" s="6">
        <v>115</v>
      </c>
      <c r="B105" s="7" t="s">
        <v>883</v>
      </c>
      <c r="C105" s="7" t="s">
        <v>884</v>
      </c>
      <c r="D105" s="7"/>
      <c r="E105" s="7" t="s">
        <v>885</v>
      </c>
      <c r="F105" s="7" t="s">
        <v>690</v>
      </c>
      <c r="G105" s="7">
        <v>30456</v>
      </c>
      <c r="H105" s="7"/>
      <c r="I105" s="7">
        <v>4037</v>
      </c>
      <c r="J105" s="7">
        <v>4000</v>
      </c>
      <c r="K105" s="7"/>
      <c r="L105" s="7"/>
      <c r="M105" s="7"/>
      <c r="N105" s="7"/>
      <c r="O105" s="7"/>
      <c r="P105" s="7"/>
      <c r="Q105" s="7"/>
      <c r="R105" s="7"/>
      <c r="S105" s="7"/>
      <c r="T105" s="7">
        <v>2017</v>
      </c>
      <c r="U105" s="7">
        <v>4</v>
      </c>
      <c r="V105" s="7">
        <v>2017</v>
      </c>
      <c r="W105" s="7">
        <v>10</v>
      </c>
      <c r="X105" s="7" t="s">
        <v>886</v>
      </c>
      <c r="Y105" s="7">
        <v>23786012</v>
      </c>
      <c r="Z105" s="6"/>
    </row>
    <row r="106" spans="1:26" ht="60">
      <c r="A106" s="6">
        <v>116</v>
      </c>
      <c r="B106" s="10" t="s">
        <v>887</v>
      </c>
      <c r="C106" s="10" t="s">
        <v>888</v>
      </c>
      <c r="D106" s="7" t="s">
        <v>585</v>
      </c>
      <c r="E106" s="10" t="s">
        <v>889</v>
      </c>
      <c r="F106" s="10"/>
      <c r="G106" s="10">
        <v>32076</v>
      </c>
      <c r="H106" s="22"/>
      <c r="I106" s="22"/>
      <c r="J106" s="16"/>
      <c r="K106" s="16">
        <v>7076</v>
      </c>
      <c r="L106" s="16">
        <v>10000</v>
      </c>
      <c r="M106" s="22"/>
      <c r="N106" s="22"/>
      <c r="O106" s="22"/>
      <c r="P106" s="22"/>
      <c r="Q106" s="22"/>
      <c r="R106" s="22"/>
      <c r="S106" s="22"/>
      <c r="T106" s="22">
        <v>2016</v>
      </c>
      <c r="U106" s="22">
        <v>1</v>
      </c>
      <c r="V106" s="22">
        <v>2018</v>
      </c>
      <c r="W106" s="22">
        <v>12</v>
      </c>
      <c r="X106" s="7"/>
      <c r="Y106" s="7"/>
      <c r="Z106" s="7"/>
    </row>
    <row r="107" spans="1:26" ht="48">
      <c r="A107" s="6">
        <v>117</v>
      </c>
      <c r="B107" s="24" t="s">
        <v>890</v>
      </c>
      <c r="C107" s="24" t="s">
        <v>891</v>
      </c>
      <c r="D107" s="7" t="s">
        <v>559</v>
      </c>
      <c r="E107" s="24" t="s">
        <v>892</v>
      </c>
      <c r="F107" s="24" t="s">
        <v>522</v>
      </c>
      <c r="G107" s="24">
        <v>24337.86</v>
      </c>
      <c r="H107" s="24"/>
      <c r="I107" s="24">
        <v>18000</v>
      </c>
      <c r="J107" s="7" t="s">
        <v>893</v>
      </c>
      <c r="K107" s="7">
        <v>16373.53</v>
      </c>
      <c r="L107" s="7">
        <v>3935.98</v>
      </c>
      <c r="M107" s="24" t="s">
        <v>563</v>
      </c>
      <c r="N107" s="24" t="s">
        <v>498</v>
      </c>
      <c r="O107" s="24">
        <v>12780</v>
      </c>
      <c r="P107" s="24">
        <v>3578.9</v>
      </c>
      <c r="Q107" s="24">
        <v>894.7</v>
      </c>
      <c r="R107" s="24">
        <v>2400</v>
      </c>
      <c r="S107" s="24">
        <v>5000</v>
      </c>
      <c r="T107" s="24">
        <v>2016</v>
      </c>
      <c r="U107" s="7">
        <v>6</v>
      </c>
      <c r="V107" s="7">
        <v>2020</v>
      </c>
      <c r="W107" s="7">
        <v>5</v>
      </c>
      <c r="X107" s="7" t="s">
        <v>894</v>
      </c>
      <c r="Y107" s="7">
        <v>13804724757</v>
      </c>
      <c r="Z107" s="7"/>
    </row>
    <row r="108" spans="1:26" ht="84">
      <c r="A108" s="6">
        <v>118</v>
      </c>
      <c r="B108" s="7" t="s">
        <v>895</v>
      </c>
      <c r="C108" s="7" t="s">
        <v>896</v>
      </c>
      <c r="D108" s="7" t="s">
        <v>493</v>
      </c>
      <c r="E108" s="7" t="s">
        <v>899</v>
      </c>
      <c r="F108" s="7" t="s">
        <v>495</v>
      </c>
      <c r="G108" s="7">
        <v>32500</v>
      </c>
      <c r="H108" s="7">
        <v>0</v>
      </c>
      <c r="I108" s="7">
        <v>0</v>
      </c>
      <c r="J108" s="7">
        <v>50578</v>
      </c>
      <c r="K108" s="7">
        <v>28000</v>
      </c>
      <c r="L108" s="7">
        <v>4500</v>
      </c>
      <c r="M108" s="7" t="s">
        <v>497</v>
      </c>
      <c r="N108" s="7" t="s">
        <v>498</v>
      </c>
      <c r="O108" s="7">
        <v>0</v>
      </c>
      <c r="P108" s="7"/>
      <c r="Q108" s="7">
        <v>0</v>
      </c>
      <c r="R108" s="7">
        <v>0</v>
      </c>
      <c r="S108" s="7">
        <v>0</v>
      </c>
      <c r="T108" s="7">
        <v>2013</v>
      </c>
      <c r="U108" s="7">
        <v>4</v>
      </c>
      <c r="V108" s="7">
        <v>2017</v>
      </c>
      <c r="W108" s="7">
        <v>6</v>
      </c>
      <c r="X108" s="6"/>
      <c r="Y108" s="6"/>
      <c r="Z108" s="6"/>
    </row>
    <row r="109" spans="1:26" ht="84">
      <c r="A109" s="6">
        <v>119</v>
      </c>
      <c r="B109" s="7" t="s">
        <v>900</v>
      </c>
      <c r="C109" s="7" t="s">
        <v>901</v>
      </c>
      <c r="D109" s="7" t="s">
        <v>537</v>
      </c>
      <c r="E109" s="7" t="s">
        <v>902</v>
      </c>
      <c r="F109" s="7" t="s">
        <v>510</v>
      </c>
      <c r="G109" s="7">
        <v>14000</v>
      </c>
      <c r="H109" s="7">
        <v>0</v>
      </c>
      <c r="I109" s="7">
        <v>7000</v>
      </c>
      <c r="J109" s="7" t="s">
        <v>903</v>
      </c>
      <c r="K109" s="7">
        <v>0</v>
      </c>
      <c r="L109" s="7">
        <v>2000</v>
      </c>
      <c r="M109" s="7" t="s">
        <v>904</v>
      </c>
      <c r="N109" s="7" t="s">
        <v>609</v>
      </c>
      <c r="O109" s="16">
        <v>50000</v>
      </c>
      <c r="P109" s="16">
        <v>10000</v>
      </c>
      <c r="Q109" s="16">
        <v>6100</v>
      </c>
      <c r="R109" s="16">
        <v>0</v>
      </c>
      <c r="S109" s="16">
        <v>0</v>
      </c>
      <c r="T109" s="16">
        <v>2017</v>
      </c>
      <c r="U109" s="19">
        <v>5</v>
      </c>
      <c r="V109" s="19">
        <v>2018</v>
      </c>
      <c r="W109" s="16">
        <v>7</v>
      </c>
      <c r="X109" s="16" t="s">
        <v>905</v>
      </c>
      <c r="Y109" s="16">
        <v>13821712688</v>
      </c>
      <c r="Z109" s="16">
        <v>751714632</v>
      </c>
    </row>
    <row r="110" spans="1:26" ht="84">
      <c r="A110" s="6">
        <v>120</v>
      </c>
      <c r="B110" s="7" t="s">
        <v>900</v>
      </c>
      <c r="C110" s="7" t="s">
        <v>906</v>
      </c>
      <c r="D110" s="7" t="s">
        <v>537</v>
      </c>
      <c r="E110" s="7" t="s">
        <v>907</v>
      </c>
      <c r="F110" s="7" t="s">
        <v>510</v>
      </c>
      <c r="G110" s="7">
        <v>6000</v>
      </c>
      <c r="H110" s="7">
        <v>0</v>
      </c>
      <c r="I110" s="7">
        <v>500</v>
      </c>
      <c r="J110" s="7">
        <v>0</v>
      </c>
      <c r="K110" s="7">
        <v>0</v>
      </c>
      <c r="L110" s="7">
        <v>1000</v>
      </c>
      <c r="M110" s="7" t="s">
        <v>908</v>
      </c>
      <c r="N110" s="7" t="s">
        <v>498</v>
      </c>
      <c r="O110" s="16"/>
      <c r="P110" s="16"/>
      <c r="Q110" s="16"/>
      <c r="R110" s="16"/>
      <c r="S110" s="16"/>
      <c r="T110" s="16">
        <v>2017</v>
      </c>
      <c r="U110" s="19">
        <v>5</v>
      </c>
      <c r="V110" s="19">
        <v>2018</v>
      </c>
      <c r="W110" s="16">
        <v>7</v>
      </c>
      <c r="X110" s="19" t="s">
        <v>905</v>
      </c>
      <c r="Y110" s="19">
        <v>13821712688</v>
      </c>
      <c r="Z110" s="38" t="s">
        <v>909</v>
      </c>
    </row>
    <row r="111" spans="1:26" ht="36">
      <c r="A111" s="6">
        <v>121</v>
      </c>
      <c r="B111" s="7" t="s">
        <v>900</v>
      </c>
      <c r="C111" s="7" t="s">
        <v>910</v>
      </c>
      <c r="D111" s="7"/>
      <c r="E111" s="7" t="s">
        <v>911</v>
      </c>
      <c r="F111" s="7" t="s">
        <v>912</v>
      </c>
      <c r="G111" s="7">
        <v>8155.8</v>
      </c>
      <c r="H111" s="7"/>
      <c r="I111" s="7"/>
      <c r="J111" s="7">
        <v>2000</v>
      </c>
      <c r="K111" s="7"/>
      <c r="L111" s="7"/>
      <c r="M111" s="7"/>
      <c r="N111" s="7"/>
      <c r="O111" s="7"/>
      <c r="P111" s="7"/>
      <c r="Q111" s="7"/>
      <c r="R111" s="7"/>
      <c r="S111" s="7"/>
      <c r="T111" s="7">
        <v>2017</v>
      </c>
      <c r="U111" s="19">
        <v>10</v>
      </c>
      <c r="V111" s="19">
        <v>2019</v>
      </c>
      <c r="W111" s="7">
        <v>9</v>
      </c>
      <c r="X111" s="7" t="s">
        <v>913</v>
      </c>
      <c r="Y111" s="19" t="s">
        <v>914</v>
      </c>
      <c r="Z111" s="6"/>
    </row>
    <row r="112" spans="1:26" ht="48">
      <c r="A112" s="6">
        <v>122</v>
      </c>
      <c r="B112" s="7" t="s">
        <v>900</v>
      </c>
      <c r="C112" s="7" t="s">
        <v>915</v>
      </c>
      <c r="D112" s="7"/>
      <c r="E112" s="7" t="s">
        <v>916</v>
      </c>
      <c r="F112" s="7" t="s">
        <v>912</v>
      </c>
      <c r="G112" s="7">
        <v>19828</v>
      </c>
      <c r="H112" s="7"/>
      <c r="I112" s="7"/>
      <c r="J112" s="7">
        <v>9000</v>
      </c>
      <c r="K112" s="7"/>
      <c r="L112" s="7"/>
      <c r="M112" s="7"/>
      <c r="N112" s="7"/>
      <c r="O112" s="7"/>
      <c r="P112" s="7"/>
      <c r="Q112" s="7"/>
      <c r="R112" s="7"/>
      <c r="S112" s="7"/>
      <c r="T112" s="7">
        <v>2017</v>
      </c>
      <c r="U112" s="19">
        <v>10</v>
      </c>
      <c r="V112" s="19">
        <v>2019</v>
      </c>
      <c r="W112" s="7">
        <v>9</v>
      </c>
      <c r="X112" s="7" t="s">
        <v>917</v>
      </c>
      <c r="Y112" s="7" t="s">
        <v>918</v>
      </c>
      <c r="Z112" s="6"/>
    </row>
    <row r="113" spans="1:26" ht="48">
      <c r="A113" s="6">
        <v>123</v>
      </c>
      <c r="B113" s="7" t="s">
        <v>900</v>
      </c>
      <c r="C113" s="7" t="s">
        <v>919</v>
      </c>
      <c r="D113" s="7"/>
      <c r="E113" s="7" t="s">
        <v>920</v>
      </c>
      <c r="F113" s="7" t="s">
        <v>912</v>
      </c>
      <c r="G113" s="7">
        <v>9059.15</v>
      </c>
      <c r="H113" s="7"/>
      <c r="I113" s="7"/>
      <c r="J113" s="7">
        <v>4000</v>
      </c>
      <c r="K113" s="7"/>
      <c r="L113" s="7"/>
      <c r="M113" s="7"/>
      <c r="N113" s="7"/>
      <c r="O113" s="7"/>
      <c r="P113" s="7"/>
      <c r="Q113" s="7"/>
      <c r="R113" s="7"/>
      <c r="S113" s="7"/>
      <c r="T113" s="7">
        <v>2017</v>
      </c>
      <c r="U113" s="7">
        <v>10</v>
      </c>
      <c r="V113" s="7">
        <v>2019</v>
      </c>
      <c r="W113" s="7">
        <v>9</v>
      </c>
      <c r="X113" s="7" t="s">
        <v>913</v>
      </c>
      <c r="Y113" s="7" t="s">
        <v>914</v>
      </c>
      <c r="Z113" s="6"/>
    </row>
    <row r="114" spans="1:26" ht="36">
      <c r="A114" s="6">
        <v>124</v>
      </c>
      <c r="B114" s="7" t="s">
        <v>921</v>
      </c>
      <c r="C114" s="7" t="s">
        <v>922</v>
      </c>
      <c r="D114" s="7" t="s">
        <v>585</v>
      </c>
      <c r="E114" s="7" t="s">
        <v>923</v>
      </c>
      <c r="F114" s="7" t="s">
        <v>720</v>
      </c>
      <c r="G114" s="7">
        <v>184000</v>
      </c>
      <c r="H114" s="7"/>
      <c r="I114" s="7"/>
      <c r="J114" s="7">
        <v>240000</v>
      </c>
      <c r="K114" s="7">
        <v>57917</v>
      </c>
      <c r="L114" s="7">
        <v>0</v>
      </c>
      <c r="M114" s="7" t="s">
        <v>924</v>
      </c>
      <c r="N114" s="7">
        <v>266084</v>
      </c>
      <c r="O114" s="7">
        <v>82060</v>
      </c>
      <c r="P114" s="7">
        <v>37810</v>
      </c>
      <c r="Q114" s="7"/>
      <c r="R114" s="7"/>
      <c r="S114" s="7"/>
      <c r="T114" s="7">
        <v>2012</v>
      </c>
      <c r="U114" s="7">
        <v>8</v>
      </c>
      <c r="V114" s="7">
        <v>2018</v>
      </c>
      <c r="W114" s="7">
        <v>1</v>
      </c>
      <c r="X114" s="7"/>
      <c r="Y114" s="7"/>
      <c r="Z114" s="7"/>
    </row>
    <row r="115" spans="1:26" ht="60">
      <c r="A115" s="6">
        <v>125</v>
      </c>
      <c r="B115" s="7" t="s">
        <v>925</v>
      </c>
      <c r="C115" s="7" t="s">
        <v>926</v>
      </c>
      <c r="D115" s="7" t="s">
        <v>529</v>
      </c>
      <c r="E115" s="7" t="s">
        <v>927</v>
      </c>
      <c r="F115" s="7" t="s">
        <v>510</v>
      </c>
      <c r="G115" s="7">
        <v>33998</v>
      </c>
      <c r="H115" s="7">
        <v>1600</v>
      </c>
      <c r="I115" s="7">
        <v>23802</v>
      </c>
      <c r="J115" s="7">
        <v>10648</v>
      </c>
      <c r="K115" s="7">
        <v>0</v>
      </c>
      <c r="L115" s="7">
        <v>27198</v>
      </c>
      <c r="M115" s="7" t="s">
        <v>563</v>
      </c>
      <c r="N115" s="7" t="s">
        <v>609</v>
      </c>
      <c r="O115" s="7">
        <v>117007</v>
      </c>
      <c r="P115" s="7">
        <v>4007</v>
      </c>
      <c r="Q115" s="7">
        <v>3679</v>
      </c>
      <c r="R115" s="7">
        <v>0</v>
      </c>
      <c r="S115" s="7">
        <v>0</v>
      </c>
      <c r="T115" s="7">
        <v>2017</v>
      </c>
      <c r="U115" s="19">
        <v>12</v>
      </c>
      <c r="V115" s="19">
        <v>2019</v>
      </c>
      <c r="W115" s="19">
        <v>12</v>
      </c>
      <c r="X115" s="19" t="s">
        <v>928</v>
      </c>
      <c r="Y115" s="19">
        <v>23866040</v>
      </c>
      <c r="Z115" s="19"/>
    </row>
    <row r="116" spans="1:26" s="82" customFormat="1" ht="60">
      <c r="A116" s="98">
        <v>126</v>
      </c>
      <c r="B116" s="99" t="s">
        <v>925</v>
      </c>
      <c r="C116" s="99" t="s">
        <v>929</v>
      </c>
      <c r="D116" s="99" t="s">
        <v>529</v>
      </c>
      <c r="E116" s="99" t="s">
        <v>930</v>
      </c>
      <c r="F116" s="99" t="s">
        <v>510</v>
      </c>
      <c r="G116" s="99">
        <v>121102</v>
      </c>
      <c r="H116" s="99" t="s">
        <v>931</v>
      </c>
      <c r="I116" s="99">
        <v>84772</v>
      </c>
      <c r="J116" s="99">
        <v>52359.98</v>
      </c>
      <c r="K116" s="99">
        <v>33438</v>
      </c>
      <c r="L116" s="99">
        <v>87664</v>
      </c>
      <c r="M116" s="99" t="s">
        <v>932</v>
      </c>
      <c r="N116" s="99" t="s">
        <v>498</v>
      </c>
      <c r="O116" s="99">
        <v>177758</v>
      </c>
      <c r="P116" s="99">
        <v>14236</v>
      </c>
      <c r="Q116" s="99">
        <v>12288</v>
      </c>
      <c r="R116" s="99">
        <v>0</v>
      </c>
      <c r="S116" s="99">
        <v>104004</v>
      </c>
      <c r="T116" s="99">
        <v>2015</v>
      </c>
      <c r="U116" s="99">
        <v>12</v>
      </c>
      <c r="V116" s="99">
        <v>2017</v>
      </c>
      <c r="W116" s="99">
        <v>12</v>
      </c>
      <c r="X116" s="101" t="s">
        <v>928</v>
      </c>
      <c r="Y116" s="101">
        <v>23866040</v>
      </c>
      <c r="Z116" s="101"/>
    </row>
    <row r="117" spans="1:26" ht="36">
      <c r="A117" s="6">
        <v>128</v>
      </c>
      <c r="B117" s="7" t="s">
        <v>933</v>
      </c>
      <c r="C117" s="7" t="s">
        <v>934</v>
      </c>
      <c r="D117" s="7" t="s">
        <v>585</v>
      </c>
      <c r="E117" s="7" t="s">
        <v>935</v>
      </c>
      <c r="F117" s="7" t="s">
        <v>510</v>
      </c>
      <c r="G117" s="7">
        <v>20000</v>
      </c>
      <c r="H117" s="7"/>
      <c r="I117" s="7"/>
      <c r="J117" s="7">
        <v>1376.92</v>
      </c>
      <c r="K117" s="7">
        <v>7165</v>
      </c>
      <c r="L117" s="7">
        <v>7531</v>
      </c>
      <c r="M117" s="7"/>
      <c r="N117" s="7"/>
      <c r="O117" s="7"/>
      <c r="P117" s="7"/>
      <c r="Q117" s="7"/>
      <c r="R117" s="7"/>
      <c r="S117" s="7"/>
      <c r="T117" s="7">
        <v>2016</v>
      </c>
      <c r="U117" s="7">
        <v>1</v>
      </c>
      <c r="V117" s="7">
        <v>2018</v>
      </c>
      <c r="W117" s="7">
        <v>12</v>
      </c>
      <c r="X117" s="7" t="s">
        <v>936</v>
      </c>
      <c r="Y117" s="7">
        <v>18602258856</v>
      </c>
      <c r="Z117" s="7">
        <v>190856897</v>
      </c>
    </row>
    <row r="118" spans="1:26" ht="48">
      <c r="A118" s="6">
        <v>129</v>
      </c>
      <c r="B118" s="19" t="s">
        <v>933</v>
      </c>
      <c r="C118" s="19" t="s">
        <v>937</v>
      </c>
      <c r="D118" s="19"/>
      <c r="E118" s="19" t="s">
        <v>938</v>
      </c>
      <c r="F118" s="7" t="s">
        <v>510</v>
      </c>
      <c r="G118" s="19">
        <v>6918</v>
      </c>
      <c r="H118" s="19"/>
      <c r="I118" s="19"/>
      <c r="J118" s="19">
        <v>1285.06</v>
      </c>
      <c r="K118" s="19"/>
      <c r="L118" s="19"/>
      <c r="M118" s="7"/>
      <c r="N118" s="7"/>
      <c r="O118" s="19"/>
      <c r="P118" s="19"/>
      <c r="Q118" s="19"/>
      <c r="R118" s="19"/>
      <c r="S118" s="19"/>
      <c r="T118" s="19">
        <v>2017</v>
      </c>
      <c r="U118" s="19">
        <v>7</v>
      </c>
      <c r="V118" s="19">
        <v>2019</v>
      </c>
      <c r="W118" s="19">
        <v>6</v>
      </c>
      <c r="X118" s="19" t="s">
        <v>939</v>
      </c>
      <c r="Y118" s="19">
        <v>18902152223</v>
      </c>
      <c r="Z118" s="6"/>
    </row>
    <row r="119" spans="1:26" ht="36">
      <c r="A119" s="6">
        <v>130</v>
      </c>
      <c r="B119" s="7" t="s">
        <v>940</v>
      </c>
      <c r="C119" s="7" t="s">
        <v>941</v>
      </c>
      <c r="D119" s="7" t="s">
        <v>585</v>
      </c>
      <c r="E119" s="7" t="s">
        <v>942</v>
      </c>
      <c r="F119" s="7" t="s">
        <v>943</v>
      </c>
      <c r="G119" s="7">
        <v>47061.46</v>
      </c>
      <c r="H119" s="7"/>
      <c r="I119" s="7">
        <v>10000</v>
      </c>
      <c r="J119" s="7" t="s">
        <v>944</v>
      </c>
      <c r="K119" s="7">
        <v>47061.46</v>
      </c>
      <c r="L119" s="7">
        <v>10000</v>
      </c>
      <c r="M119" s="7" t="s">
        <v>945</v>
      </c>
      <c r="N119" s="7"/>
      <c r="O119" s="7"/>
      <c r="P119" s="7"/>
      <c r="Q119" s="7"/>
      <c r="R119" s="7"/>
      <c r="S119" s="7"/>
      <c r="T119" s="7">
        <v>2015</v>
      </c>
      <c r="U119" s="7">
        <v>11</v>
      </c>
      <c r="V119" s="7">
        <v>2018</v>
      </c>
      <c r="W119" s="7">
        <v>10</v>
      </c>
      <c r="X119" s="7"/>
      <c r="Y119" s="7"/>
      <c r="Z119" s="7"/>
    </row>
    <row r="120" spans="1:26" ht="96">
      <c r="A120" s="6">
        <v>131</v>
      </c>
      <c r="B120" s="7" t="s">
        <v>946</v>
      </c>
      <c r="C120" s="7" t="s">
        <v>947</v>
      </c>
      <c r="D120" s="7" t="s">
        <v>585</v>
      </c>
      <c r="E120" s="7" t="s">
        <v>948</v>
      </c>
      <c r="F120" s="7" t="s">
        <v>949</v>
      </c>
      <c r="G120" s="7">
        <v>50000</v>
      </c>
      <c r="H120" s="7"/>
      <c r="I120" s="7">
        <v>40000</v>
      </c>
      <c r="J120" s="7">
        <v>103000</v>
      </c>
      <c r="K120" s="7">
        <v>3000</v>
      </c>
      <c r="L120" s="7">
        <v>20000</v>
      </c>
      <c r="M120" s="7" t="s">
        <v>532</v>
      </c>
      <c r="N120" s="7" t="s">
        <v>950</v>
      </c>
      <c r="O120" s="7" t="s">
        <v>951</v>
      </c>
      <c r="P120" s="7" t="s">
        <v>952</v>
      </c>
      <c r="Q120" s="7" t="s">
        <v>953</v>
      </c>
      <c r="R120" s="16"/>
      <c r="S120" s="16"/>
      <c r="T120" s="7">
        <v>2017</v>
      </c>
      <c r="U120" s="7">
        <v>2</v>
      </c>
      <c r="V120" s="7">
        <v>2019</v>
      </c>
      <c r="W120" s="7">
        <v>6</v>
      </c>
      <c r="X120" s="18"/>
      <c r="Y120" s="18"/>
      <c r="Z120" s="18"/>
    </row>
    <row r="121" spans="1:26" ht="48">
      <c r="A121" s="6">
        <v>132</v>
      </c>
      <c r="B121" s="12" t="s">
        <v>954</v>
      </c>
      <c r="C121" s="13" t="s">
        <v>955</v>
      </c>
      <c r="D121" s="13"/>
      <c r="E121" s="7" t="s">
        <v>956</v>
      </c>
      <c r="F121" s="7" t="s">
        <v>957</v>
      </c>
      <c r="G121" s="14">
        <v>110900</v>
      </c>
      <c r="H121" s="11"/>
      <c r="I121" s="11"/>
      <c r="J121" s="11">
        <v>46690.5</v>
      </c>
      <c r="K121" s="11"/>
      <c r="L121" s="11"/>
      <c r="M121" s="11"/>
      <c r="N121" s="11"/>
      <c r="O121" s="11"/>
      <c r="P121" s="11"/>
      <c r="Q121" s="11"/>
      <c r="R121" s="11"/>
      <c r="S121" s="11"/>
      <c r="T121" s="11">
        <v>2016</v>
      </c>
      <c r="U121" s="11">
        <v>5</v>
      </c>
      <c r="V121" s="11">
        <v>2018</v>
      </c>
      <c r="W121" s="11">
        <v>12</v>
      </c>
      <c r="X121" s="7" t="s">
        <v>958</v>
      </c>
      <c r="Y121" s="7">
        <v>23758016</v>
      </c>
      <c r="Z121" s="6"/>
    </row>
    <row r="122" spans="1:26" ht="24">
      <c r="A122" s="6">
        <v>133</v>
      </c>
      <c r="B122" s="7" t="s">
        <v>959</v>
      </c>
      <c r="C122" s="7" t="s">
        <v>960</v>
      </c>
      <c r="D122" s="7" t="s">
        <v>537</v>
      </c>
      <c r="E122" s="7" t="s">
        <v>961</v>
      </c>
      <c r="F122" s="7" t="s">
        <v>962</v>
      </c>
      <c r="G122" s="7">
        <v>10136.799999999999</v>
      </c>
      <c r="H122" s="7"/>
      <c r="I122" s="7"/>
      <c r="J122" s="7">
        <v>14327.24</v>
      </c>
      <c r="K122" s="7">
        <v>5800</v>
      </c>
      <c r="L122" s="7">
        <v>1000</v>
      </c>
      <c r="M122" s="7" t="s">
        <v>963</v>
      </c>
      <c r="N122" s="7" t="s">
        <v>498</v>
      </c>
      <c r="O122" s="7">
        <v>1500</v>
      </c>
      <c r="P122" s="7">
        <v>200</v>
      </c>
      <c r="Q122" s="7">
        <v>200</v>
      </c>
      <c r="R122" s="7">
        <v>1500</v>
      </c>
      <c r="S122" s="7"/>
      <c r="T122" s="7">
        <v>2014</v>
      </c>
      <c r="U122" s="7">
        <v>10</v>
      </c>
      <c r="V122" s="7">
        <v>2017</v>
      </c>
      <c r="W122" s="7">
        <v>12</v>
      </c>
      <c r="X122" s="7" t="s">
        <v>964</v>
      </c>
      <c r="Y122" s="7">
        <v>13803083482</v>
      </c>
      <c r="Z122" s="7"/>
    </row>
    <row r="123" spans="1:26" ht="36">
      <c r="A123" s="6">
        <v>134</v>
      </c>
      <c r="B123" s="10" t="s">
        <v>965</v>
      </c>
      <c r="C123" s="10" t="s">
        <v>966</v>
      </c>
      <c r="D123" s="10" t="s">
        <v>537</v>
      </c>
      <c r="E123" s="10" t="s">
        <v>967</v>
      </c>
      <c r="F123" s="10" t="s">
        <v>968</v>
      </c>
      <c r="G123" s="10">
        <v>8000</v>
      </c>
      <c r="H123" s="22"/>
      <c r="I123" s="22"/>
      <c r="J123" s="16">
        <v>2284.9</v>
      </c>
      <c r="K123" s="16">
        <v>1500</v>
      </c>
      <c r="L123" s="16">
        <v>3000</v>
      </c>
      <c r="M123" s="22"/>
      <c r="N123" s="22"/>
      <c r="O123" s="22"/>
      <c r="P123" s="22"/>
      <c r="Q123" s="22"/>
      <c r="R123" s="22"/>
      <c r="S123" s="22"/>
      <c r="T123" s="22">
        <v>2016</v>
      </c>
      <c r="U123" s="22">
        <v>5</v>
      </c>
      <c r="V123" s="22">
        <v>2018</v>
      </c>
      <c r="W123" s="22">
        <v>12</v>
      </c>
      <c r="X123" s="24" t="s">
        <v>969</v>
      </c>
      <c r="Y123" s="24">
        <v>13820236478</v>
      </c>
      <c r="Z123" s="35"/>
    </row>
    <row r="124" spans="1:26" ht="60">
      <c r="A124" s="6">
        <v>135</v>
      </c>
      <c r="B124" s="8" t="s">
        <v>970</v>
      </c>
      <c r="C124" s="9" t="s">
        <v>971</v>
      </c>
      <c r="D124" s="9"/>
      <c r="E124" s="7" t="s">
        <v>972</v>
      </c>
      <c r="F124" s="7" t="s">
        <v>973</v>
      </c>
      <c r="G124" s="10">
        <v>13600</v>
      </c>
      <c r="H124" s="11"/>
      <c r="I124" s="11">
        <v>5000</v>
      </c>
      <c r="J124" s="11">
        <v>8918.98</v>
      </c>
      <c r="K124" s="11"/>
      <c r="L124" s="11"/>
      <c r="M124" s="11"/>
      <c r="N124" s="11"/>
      <c r="O124" s="11"/>
      <c r="P124" s="11"/>
      <c r="Q124" s="11"/>
      <c r="R124" s="11"/>
      <c r="S124" s="11"/>
      <c r="T124" s="11">
        <v>2017</v>
      </c>
      <c r="U124" s="11">
        <v>9</v>
      </c>
      <c r="V124" s="11">
        <v>2018</v>
      </c>
      <c r="W124" s="11">
        <v>12</v>
      </c>
      <c r="X124" s="7" t="s">
        <v>974</v>
      </c>
      <c r="Y124" s="7">
        <v>15510871647</v>
      </c>
      <c r="Z124" s="6"/>
    </row>
    <row r="125" spans="1:26" ht="48">
      <c r="A125" s="6">
        <v>136</v>
      </c>
      <c r="B125" s="12" t="s">
        <v>975</v>
      </c>
      <c r="C125" s="13" t="s">
        <v>976</v>
      </c>
      <c r="D125" s="13"/>
      <c r="E125" s="7" t="s">
        <v>977</v>
      </c>
      <c r="F125" s="7" t="s">
        <v>978</v>
      </c>
      <c r="G125" s="14">
        <v>100000</v>
      </c>
      <c r="H125" s="11"/>
      <c r="I125" s="11"/>
      <c r="J125" s="11">
        <v>2500</v>
      </c>
      <c r="K125" s="11"/>
      <c r="L125" s="11"/>
      <c r="M125" s="11"/>
      <c r="N125" s="11"/>
      <c r="O125" s="11"/>
      <c r="P125" s="11"/>
      <c r="Q125" s="11"/>
      <c r="R125" s="11"/>
      <c r="S125" s="11"/>
      <c r="T125" s="11">
        <v>2017</v>
      </c>
      <c r="U125" s="11">
        <v>6</v>
      </c>
      <c r="V125" s="11">
        <v>2020</v>
      </c>
      <c r="W125" s="11">
        <v>2</v>
      </c>
      <c r="X125" s="7" t="s">
        <v>979</v>
      </c>
      <c r="Y125" s="7">
        <v>58282368</v>
      </c>
      <c r="Z125" s="6"/>
    </row>
    <row r="126" spans="1:26" ht="24">
      <c r="A126" s="6">
        <v>137</v>
      </c>
      <c r="B126" s="7" t="s">
        <v>980</v>
      </c>
      <c r="C126" s="7" t="s">
        <v>981</v>
      </c>
      <c r="D126" s="7" t="s">
        <v>520</v>
      </c>
      <c r="E126" s="7" t="s">
        <v>982</v>
      </c>
      <c r="F126" s="7" t="s">
        <v>510</v>
      </c>
      <c r="G126" s="7">
        <v>20000</v>
      </c>
      <c r="H126" s="7"/>
      <c r="I126" s="7"/>
      <c r="J126" s="7" t="s">
        <v>983</v>
      </c>
      <c r="K126" s="7"/>
      <c r="L126" s="7">
        <v>3000</v>
      </c>
      <c r="M126" s="7" t="s">
        <v>763</v>
      </c>
      <c r="N126" s="7" t="s">
        <v>498</v>
      </c>
      <c r="O126" s="7">
        <v>895000</v>
      </c>
      <c r="P126" s="7"/>
      <c r="Q126" s="7">
        <v>331000</v>
      </c>
      <c r="R126" s="7">
        <v>347000</v>
      </c>
      <c r="S126" s="7">
        <v>437000</v>
      </c>
      <c r="T126" s="7">
        <v>2017</v>
      </c>
      <c r="U126" s="19"/>
      <c r="V126" s="19">
        <v>2018</v>
      </c>
      <c r="W126" s="7"/>
      <c r="X126" s="7"/>
      <c r="Y126" s="7"/>
      <c r="Z126" s="7"/>
    </row>
    <row r="127" spans="1:26" ht="72">
      <c r="A127" s="6">
        <v>138</v>
      </c>
      <c r="B127" s="10" t="s">
        <v>984</v>
      </c>
      <c r="C127" s="10" t="s">
        <v>985</v>
      </c>
      <c r="D127" s="7" t="s">
        <v>559</v>
      </c>
      <c r="E127" s="10" t="s">
        <v>986</v>
      </c>
      <c r="F127" s="10" t="s">
        <v>711</v>
      </c>
      <c r="G127" s="10">
        <v>8000</v>
      </c>
      <c r="H127" s="22"/>
      <c r="I127" s="22"/>
      <c r="J127" s="7">
        <v>12631</v>
      </c>
      <c r="K127" s="7">
        <v>800</v>
      </c>
      <c r="L127" s="7">
        <v>3000</v>
      </c>
      <c r="M127" s="10"/>
      <c r="N127" s="10"/>
      <c r="O127" s="10"/>
      <c r="P127" s="10"/>
      <c r="Q127" s="10"/>
      <c r="R127" s="10"/>
      <c r="S127" s="10"/>
      <c r="T127" s="10">
        <v>2016</v>
      </c>
      <c r="U127" s="10">
        <v>10</v>
      </c>
      <c r="V127" s="10">
        <v>2018</v>
      </c>
      <c r="W127" s="10">
        <v>9</v>
      </c>
      <c r="X127" s="7"/>
      <c r="Y127" s="7"/>
      <c r="Z127" s="7"/>
    </row>
    <row r="128" spans="1:26" ht="60">
      <c r="A128" s="6">
        <v>139</v>
      </c>
      <c r="B128" s="19" t="s">
        <v>987</v>
      </c>
      <c r="C128" s="19" t="s">
        <v>988</v>
      </c>
      <c r="D128" s="7" t="s">
        <v>493</v>
      </c>
      <c r="E128" s="19" t="s">
        <v>989</v>
      </c>
      <c r="F128" s="19" t="s">
        <v>495</v>
      </c>
      <c r="G128" s="19">
        <v>5500</v>
      </c>
      <c r="H128" s="19">
        <v>0</v>
      </c>
      <c r="I128" s="19">
        <v>0</v>
      </c>
      <c r="J128" s="19" t="s">
        <v>990</v>
      </c>
      <c r="K128" s="19">
        <v>0</v>
      </c>
      <c r="L128" s="19">
        <v>900</v>
      </c>
      <c r="M128" s="19" t="s">
        <v>763</v>
      </c>
      <c r="N128" s="19" t="s">
        <v>498</v>
      </c>
      <c r="O128" s="19">
        <v>3000</v>
      </c>
      <c r="P128" s="19">
        <v>360</v>
      </c>
      <c r="Q128" s="19">
        <v>120</v>
      </c>
      <c r="R128" s="19">
        <v>0</v>
      </c>
      <c r="S128" s="19">
        <v>0</v>
      </c>
      <c r="T128" s="19">
        <v>2017</v>
      </c>
      <c r="U128" s="19">
        <v>10</v>
      </c>
      <c r="V128" s="19">
        <v>2019</v>
      </c>
      <c r="W128" s="19">
        <v>9</v>
      </c>
      <c r="X128" s="18"/>
      <c r="Y128" s="18"/>
      <c r="Z128" s="18"/>
    </row>
    <row r="129" spans="1:26" ht="36">
      <c r="A129" s="6">
        <v>140</v>
      </c>
      <c r="B129" s="7" t="s">
        <v>991</v>
      </c>
      <c r="C129" s="7" t="s">
        <v>992</v>
      </c>
      <c r="D129" s="7" t="s">
        <v>585</v>
      </c>
      <c r="E129" s="7" t="s">
        <v>993</v>
      </c>
      <c r="F129" s="7" t="s">
        <v>720</v>
      </c>
      <c r="G129" s="7">
        <v>40000</v>
      </c>
      <c r="H129" s="7">
        <v>0</v>
      </c>
      <c r="I129" s="7">
        <v>0</v>
      </c>
      <c r="J129" s="7">
        <v>120730</v>
      </c>
      <c r="K129" s="7"/>
      <c r="L129" s="7">
        <v>10000</v>
      </c>
      <c r="M129" s="7"/>
      <c r="N129" s="7"/>
      <c r="O129" s="7">
        <v>1026304</v>
      </c>
      <c r="P129" s="7">
        <v>165645</v>
      </c>
      <c r="Q129" s="7">
        <v>10513</v>
      </c>
      <c r="R129" s="7">
        <v>1000000</v>
      </c>
      <c r="S129" s="7"/>
      <c r="T129" s="7">
        <v>2014</v>
      </c>
      <c r="U129" s="7">
        <v>10</v>
      </c>
      <c r="V129" s="7">
        <v>2018</v>
      </c>
      <c r="W129" s="7">
        <v>3</v>
      </c>
      <c r="X129" s="7"/>
      <c r="Y129" s="7"/>
      <c r="Z129" s="7"/>
    </row>
    <row r="130" spans="1:26" ht="84">
      <c r="A130" s="6">
        <v>141</v>
      </c>
      <c r="B130" s="7" t="s">
        <v>994</v>
      </c>
      <c r="C130" s="7" t="s">
        <v>995</v>
      </c>
      <c r="D130" s="7"/>
      <c r="E130" s="7" t="s">
        <v>996</v>
      </c>
      <c r="F130" s="7" t="s">
        <v>997</v>
      </c>
      <c r="G130" s="7">
        <v>15000</v>
      </c>
      <c r="H130" s="19"/>
      <c r="I130" s="19">
        <v>6000</v>
      </c>
      <c r="J130" s="19">
        <v>7209.8</v>
      </c>
      <c r="K130" s="19"/>
      <c r="L130" s="19"/>
      <c r="M130" s="7"/>
      <c r="N130" s="7"/>
      <c r="O130" s="7"/>
      <c r="P130" s="7"/>
      <c r="Q130" s="7"/>
      <c r="R130" s="7"/>
      <c r="S130" s="7"/>
      <c r="T130" s="7">
        <v>2015</v>
      </c>
      <c r="U130" s="19">
        <v>12</v>
      </c>
      <c r="V130" s="19">
        <v>2017</v>
      </c>
      <c r="W130" s="7">
        <v>11</v>
      </c>
      <c r="X130" s="7" t="s">
        <v>998</v>
      </c>
      <c r="Y130" s="7">
        <v>18920688088</v>
      </c>
      <c r="Z130" s="6"/>
    </row>
    <row r="131" spans="1:26" ht="36">
      <c r="A131" s="6">
        <v>142</v>
      </c>
      <c r="B131" s="19" t="s">
        <v>999</v>
      </c>
      <c r="C131" s="19" t="s">
        <v>1000</v>
      </c>
      <c r="D131" s="7" t="s">
        <v>537</v>
      </c>
      <c r="E131" s="19" t="s">
        <v>1001</v>
      </c>
      <c r="F131" s="19" t="s">
        <v>510</v>
      </c>
      <c r="G131" s="19">
        <v>9395</v>
      </c>
      <c r="H131" s="19"/>
      <c r="I131" s="19"/>
      <c r="J131" s="19">
        <v>355</v>
      </c>
      <c r="K131" s="19">
        <v>0</v>
      </c>
      <c r="L131" s="19">
        <v>2172</v>
      </c>
      <c r="M131" s="19" t="s">
        <v>763</v>
      </c>
      <c r="N131" s="19"/>
      <c r="O131" s="19"/>
      <c r="P131" s="19"/>
      <c r="Q131" s="19"/>
      <c r="R131" s="19"/>
      <c r="S131" s="19"/>
      <c r="T131" s="19">
        <v>2017</v>
      </c>
      <c r="U131" s="19">
        <v>1</v>
      </c>
      <c r="V131" s="19">
        <v>2019</v>
      </c>
      <c r="W131" s="19">
        <v>11</v>
      </c>
      <c r="X131" s="7"/>
      <c r="Y131" s="7"/>
      <c r="Z131" s="7"/>
    </row>
    <row r="132" spans="1:26" ht="108">
      <c r="A132" s="6">
        <v>143</v>
      </c>
      <c r="B132" s="19" t="s">
        <v>999</v>
      </c>
      <c r="C132" s="19" t="s">
        <v>1002</v>
      </c>
      <c r="D132" s="19"/>
      <c r="E132" s="7" t="s">
        <v>1003</v>
      </c>
      <c r="F132" s="7" t="s">
        <v>1004</v>
      </c>
      <c r="G132" s="19">
        <v>5400</v>
      </c>
      <c r="H132" s="19"/>
      <c r="I132" s="19"/>
      <c r="J132" s="19">
        <v>9249.9699999999993</v>
      </c>
      <c r="K132" s="19"/>
      <c r="L132" s="19"/>
      <c r="M132" s="7"/>
      <c r="N132" s="7"/>
      <c r="O132" s="19"/>
      <c r="P132" s="19"/>
      <c r="Q132" s="19"/>
      <c r="R132" s="19"/>
      <c r="S132" s="19"/>
      <c r="T132" s="19">
        <v>2016</v>
      </c>
      <c r="U132" s="19">
        <v>12</v>
      </c>
      <c r="V132" s="19">
        <v>2017</v>
      </c>
      <c r="W132" s="19">
        <v>12</v>
      </c>
      <c r="X132" s="19" t="s">
        <v>1005</v>
      </c>
      <c r="Y132" s="19" t="s">
        <v>1006</v>
      </c>
      <c r="Z132" s="6"/>
    </row>
    <row r="133" spans="1:26" ht="48">
      <c r="A133" s="6">
        <v>144</v>
      </c>
      <c r="B133" s="7" t="s">
        <v>1007</v>
      </c>
      <c r="C133" s="7" t="s">
        <v>1008</v>
      </c>
      <c r="D133" s="7"/>
      <c r="E133" s="7" t="s">
        <v>1009</v>
      </c>
      <c r="F133" s="7" t="s">
        <v>1010</v>
      </c>
      <c r="G133" s="7">
        <v>62757</v>
      </c>
      <c r="H133" s="19"/>
      <c r="I133" s="19">
        <v>21266</v>
      </c>
      <c r="J133" s="19">
        <v>138241</v>
      </c>
      <c r="K133" s="19"/>
      <c r="L133" s="19"/>
      <c r="M133" s="7"/>
      <c r="N133" s="7"/>
      <c r="O133" s="7"/>
      <c r="P133" s="7"/>
      <c r="Q133" s="7"/>
      <c r="R133" s="7"/>
      <c r="S133" s="7"/>
      <c r="T133" s="7">
        <v>2012</v>
      </c>
      <c r="U133" s="19">
        <v>6</v>
      </c>
      <c r="V133" s="19">
        <v>2018</v>
      </c>
      <c r="W133" s="7">
        <v>12</v>
      </c>
      <c r="X133" s="7" t="s">
        <v>1011</v>
      </c>
      <c r="Y133" s="7">
        <v>13323376088</v>
      </c>
      <c r="Z133" s="6"/>
    </row>
    <row r="134" spans="1:26" s="48" customFormat="1" ht="48">
      <c r="A134" s="18">
        <v>145</v>
      </c>
      <c r="B134" s="7" t="s">
        <v>1012</v>
      </c>
      <c r="C134" s="7" t="s">
        <v>1013</v>
      </c>
      <c r="D134" s="7" t="s">
        <v>559</v>
      </c>
      <c r="E134" s="7" t="s">
        <v>1014</v>
      </c>
      <c r="F134" s="7" t="s">
        <v>510</v>
      </c>
      <c r="G134" s="7">
        <v>8000</v>
      </c>
      <c r="H134" s="16"/>
      <c r="I134" s="16"/>
      <c r="J134" s="16">
        <v>20253</v>
      </c>
      <c r="K134" s="16"/>
      <c r="L134" s="16">
        <v>2800</v>
      </c>
      <c r="M134" s="16"/>
      <c r="N134" s="16"/>
      <c r="O134" s="16"/>
      <c r="P134" s="16"/>
      <c r="Q134" s="16"/>
      <c r="R134" s="16"/>
      <c r="S134" s="16"/>
      <c r="T134" s="16">
        <v>2016</v>
      </c>
      <c r="U134" s="16">
        <v>6</v>
      </c>
      <c r="V134" s="16">
        <v>2019</v>
      </c>
      <c r="W134" s="16">
        <v>5</v>
      </c>
      <c r="X134" s="35"/>
      <c r="Y134" s="35"/>
      <c r="Z134" s="35"/>
    </row>
    <row r="135" spans="1:26" ht="72">
      <c r="A135" s="6">
        <v>146</v>
      </c>
      <c r="B135" s="7" t="s">
        <v>1012</v>
      </c>
      <c r="C135" s="7" t="s">
        <v>1015</v>
      </c>
      <c r="D135" s="7" t="s">
        <v>559</v>
      </c>
      <c r="E135" s="7" t="s">
        <v>1016</v>
      </c>
      <c r="F135" s="7" t="s">
        <v>510</v>
      </c>
      <c r="G135" s="7">
        <v>29532</v>
      </c>
      <c r="H135" s="7" t="s">
        <v>594</v>
      </c>
      <c r="I135" s="7" t="s">
        <v>594</v>
      </c>
      <c r="J135" s="7" t="s">
        <v>1017</v>
      </c>
      <c r="K135" s="7">
        <v>1353.07</v>
      </c>
      <c r="L135" s="7">
        <v>18251.2</v>
      </c>
      <c r="M135" s="7" t="s">
        <v>532</v>
      </c>
      <c r="N135" s="7"/>
      <c r="O135" s="7" t="s">
        <v>594</v>
      </c>
      <c r="P135" s="7" t="s">
        <v>594</v>
      </c>
      <c r="Q135" s="7" t="s">
        <v>594</v>
      </c>
      <c r="R135" s="7" t="s">
        <v>594</v>
      </c>
      <c r="S135" s="7" t="s">
        <v>594</v>
      </c>
      <c r="T135" s="7">
        <v>2016</v>
      </c>
      <c r="U135" s="7">
        <v>1</v>
      </c>
      <c r="V135" s="7">
        <v>2019</v>
      </c>
      <c r="W135" s="7">
        <v>12</v>
      </c>
      <c r="X135" s="19" t="s">
        <v>1018</v>
      </c>
      <c r="Y135" s="19">
        <v>59060813</v>
      </c>
      <c r="Z135" s="19"/>
    </row>
    <row r="136" spans="1:26" ht="72">
      <c r="A136" s="6">
        <v>147</v>
      </c>
      <c r="B136" s="7" t="s">
        <v>1012</v>
      </c>
      <c r="C136" s="7" t="s">
        <v>1019</v>
      </c>
      <c r="D136" s="7" t="s">
        <v>559</v>
      </c>
      <c r="E136" s="7" t="s">
        <v>1020</v>
      </c>
      <c r="F136" s="7" t="s">
        <v>1021</v>
      </c>
      <c r="G136" s="7">
        <v>35386</v>
      </c>
      <c r="H136" s="7">
        <v>0</v>
      </c>
      <c r="I136" s="7">
        <v>0</v>
      </c>
      <c r="J136" s="7" t="s">
        <v>1022</v>
      </c>
      <c r="K136" s="7">
        <v>19805.759999999998</v>
      </c>
      <c r="L136" s="34">
        <v>1441.6504</v>
      </c>
      <c r="M136" s="7" t="s">
        <v>497</v>
      </c>
      <c r="N136" s="7" t="s">
        <v>609</v>
      </c>
      <c r="O136" s="7">
        <v>99824</v>
      </c>
      <c r="P136" s="7">
        <v>15625</v>
      </c>
      <c r="Q136" s="7">
        <v>622.11</v>
      </c>
      <c r="R136" s="7"/>
      <c r="S136" s="7"/>
      <c r="T136" s="7">
        <v>2016</v>
      </c>
      <c r="U136" s="7">
        <v>11</v>
      </c>
      <c r="V136" s="7">
        <v>2017</v>
      </c>
      <c r="W136" s="7">
        <v>6</v>
      </c>
      <c r="X136" s="19" t="s">
        <v>882</v>
      </c>
      <c r="Y136" s="19">
        <v>18001053453</v>
      </c>
      <c r="Z136" s="19">
        <v>451576282</v>
      </c>
    </row>
    <row r="137" spans="1:26" ht="84">
      <c r="A137" s="6">
        <v>148</v>
      </c>
      <c r="B137" s="12" t="s">
        <v>1012</v>
      </c>
      <c r="C137" s="13" t="s">
        <v>1023</v>
      </c>
      <c r="D137" s="13"/>
      <c r="E137" s="7" t="s">
        <v>1024</v>
      </c>
      <c r="F137" s="7" t="s">
        <v>1025</v>
      </c>
      <c r="G137" s="14">
        <v>20318</v>
      </c>
      <c r="H137" s="11"/>
      <c r="I137" s="11">
        <v>14223</v>
      </c>
      <c r="J137" s="11">
        <v>2600</v>
      </c>
      <c r="K137" s="11"/>
      <c r="L137" s="11"/>
      <c r="M137" s="11"/>
      <c r="N137" s="11"/>
      <c r="O137" s="11"/>
      <c r="P137" s="11"/>
      <c r="Q137" s="11"/>
      <c r="R137" s="11"/>
      <c r="S137" s="11"/>
      <c r="T137" s="11">
        <v>2017</v>
      </c>
      <c r="U137" s="11">
        <v>4</v>
      </c>
      <c r="V137" s="11">
        <v>2017</v>
      </c>
      <c r="W137" s="11">
        <v>9</v>
      </c>
      <c r="X137" s="7" t="s">
        <v>886</v>
      </c>
      <c r="Y137" s="7">
        <v>23786012</v>
      </c>
      <c r="Z137" s="6"/>
    </row>
    <row r="138" spans="1:26" ht="60">
      <c r="A138" s="6">
        <v>149</v>
      </c>
      <c r="B138" s="12" t="s">
        <v>1012</v>
      </c>
      <c r="C138" s="13" t="s">
        <v>1026</v>
      </c>
      <c r="D138" s="13"/>
      <c r="E138" s="7" t="s">
        <v>1027</v>
      </c>
      <c r="F138" s="7" t="s">
        <v>1025</v>
      </c>
      <c r="G138" s="14">
        <v>39696</v>
      </c>
      <c r="H138" s="11"/>
      <c r="I138" s="11">
        <v>27787</v>
      </c>
      <c r="J138" s="11">
        <v>2069.44</v>
      </c>
      <c r="K138" s="11"/>
      <c r="L138" s="11"/>
      <c r="M138" s="11"/>
      <c r="N138" s="11"/>
      <c r="O138" s="11"/>
      <c r="P138" s="11"/>
      <c r="Q138" s="11"/>
      <c r="R138" s="11"/>
      <c r="S138" s="11"/>
      <c r="T138" s="11">
        <v>2017</v>
      </c>
      <c r="U138" s="11">
        <v>11</v>
      </c>
      <c r="V138" s="11">
        <v>2018</v>
      </c>
      <c r="W138" s="11">
        <v>4</v>
      </c>
      <c r="X138" s="7" t="s">
        <v>886</v>
      </c>
      <c r="Y138" s="7">
        <v>23786012</v>
      </c>
      <c r="Z138" s="6"/>
    </row>
    <row r="139" spans="1:26" ht="108">
      <c r="A139" s="6">
        <v>150</v>
      </c>
      <c r="B139" s="12" t="s">
        <v>1012</v>
      </c>
      <c r="C139" s="13" t="s">
        <v>1028</v>
      </c>
      <c r="D139" s="13"/>
      <c r="E139" s="7" t="s">
        <v>1029</v>
      </c>
      <c r="F139" s="7" t="s">
        <v>1030</v>
      </c>
      <c r="G139" s="14">
        <v>120310</v>
      </c>
      <c r="H139" s="11"/>
      <c r="I139" s="11">
        <v>84214</v>
      </c>
      <c r="J139" s="11">
        <v>30144.13</v>
      </c>
      <c r="K139" s="11"/>
      <c r="L139" s="11"/>
      <c r="M139" s="11"/>
      <c r="N139" s="11"/>
      <c r="O139" s="11"/>
      <c r="P139" s="11"/>
      <c r="Q139" s="11"/>
      <c r="R139" s="11"/>
      <c r="S139" s="11"/>
      <c r="T139" s="11">
        <v>2017</v>
      </c>
      <c r="U139" s="11">
        <v>6</v>
      </c>
      <c r="V139" s="11">
        <v>2018</v>
      </c>
      <c r="W139" s="11">
        <v>12</v>
      </c>
      <c r="X139" s="7" t="s">
        <v>886</v>
      </c>
      <c r="Y139" s="7">
        <v>23786012</v>
      </c>
      <c r="Z139" s="6"/>
    </row>
    <row r="140" spans="1:26" ht="409.5">
      <c r="A140" s="6">
        <v>151</v>
      </c>
      <c r="B140" s="19" t="s">
        <v>1031</v>
      </c>
      <c r="C140" s="19" t="s">
        <v>1032</v>
      </c>
      <c r="D140" s="7" t="s">
        <v>537</v>
      </c>
      <c r="E140" s="19" t="s">
        <v>1033</v>
      </c>
      <c r="F140" s="19" t="s">
        <v>522</v>
      </c>
      <c r="G140" s="19">
        <v>30000</v>
      </c>
      <c r="H140" s="19"/>
      <c r="I140" s="19"/>
      <c r="J140" s="19"/>
      <c r="K140" s="19"/>
      <c r="L140" s="19">
        <v>15000</v>
      </c>
      <c r="M140" s="19" t="s">
        <v>763</v>
      </c>
      <c r="N140" s="19"/>
      <c r="O140" s="19"/>
      <c r="P140" s="19"/>
      <c r="Q140" s="19"/>
      <c r="R140" s="19"/>
      <c r="S140" s="19"/>
      <c r="T140" s="19"/>
      <c r="U140" s="19"/>
      <c r="V140" s="19"/>
      <c r="W140" s="19"/>
      <c r="X140" s="7"/>
      <c r="Y140" s="7"/>
      <c r="Z140" s="7"/>
    </row>
    <row r="141" spans="1:26" ht="60">
      <c r="A141" s="6">
        <v>152</v>
      </c>
      <c r="B141" s="10" t="s">
        <v>1034</v>
      </c>
      <c r="C141" s="10" t="s">
        <v>1035</v>
      </c>
      <c r="D141" s="7" t="s">
        <v>585</v>
      </c>
      <c r="E141" s="10" t="s">
        <v>1036</v>
      </c>
      <c r="F141" s="10" t="s">
        <v>510</v>
      </c>
      <c r="G141" s="10">
        <v>10500</v>
      </c>
      <c r="H141" s="22"/>
      <c r="I141" s="22"/>
      <c r="J141" s="16">
        <v>642.39</v>
      </c>
      <c r="K141" s="16">
        <v>3500</v>
      </c>
      <c r="L141" s="16">
        <v>3000</v>
      </c>
      <c r="M141" s="22"/>
      <c r="N141" s="22"/>
      <c r="O141" s="22"/>
      <c r="P141" s="22"/>
      <c r="Q141" s="22"/>
      <c r="R141" s="22"/>
      <c r="S141" s="22"/>
      <c r="T141" s="22">
        <v>2016</v>
      </c>
      <c r="U141" s="22">
        <v>3</v>
      </c>
      <c r="V141" s="22">
        <v>2019</v>
      </c>
      <c r="W141" s="22">
        <v>8</v>
      </c>
      <c r="X141" s="7"/>
      <c r="Y141" s="7"/>
      <c r="Z141" s="7"/>
    </row>
    <row r="142" spans="1:26" ht="24">
      <c r="A142" s="6">
        <v>153</v>
      </c>
      <c r="B142" s="7" t="s">
        <v>1037</v>
      </c>
      <c r="C142" s="7" t="s">
        <v>1038</v>
      </c>
      <c r="D142" s="7" t="s">
        <v>493</v>
      </c>
      <c r="E142" s="7" t="s">
        <v>1039</v>
      </c>
      <c r="F142" s="7" t="s">
        <v>1040</v>
      </c>
      <c r="G142" s="7">
        <v>35000</v>
      </c>
      <c r="H142" s="7"/>
      <c r="I142" s="7"/>
      <c r="J142" s="7" t="s">
        <v>1041</v>
      </c>
      <c r="K142" s="7">
        <v>8800</v>
      </c>
      <c r="L142" s="7">
        <v>800</v>
      </c>
      <c r="M142" s="7" t="s">
        <v>532</v>
      </c>
      <c r="N142" s="7" t="s">
        <v>498</v>
      </c>
      <c r="O142" s="7"/>
      <c r="P142" s="7"/>
      <c r="Q142" s="7"/>
      <c r="R142" s="7"/>
      <c r="S142" s="7"/>
      <c r="T142" s="7">
        <v>2015</v>
      </c>
      <c r="U142" s="7">
        <v>9</v>
      </c>
      <c r="V142" s="7">
        <v>2019</v>
      </c>
      <c r="W142" s="7">
        <v>12</v>
      </c>
      <c r="X142" s="7" t="s">
        <v>1042</v>
      </c>
      <c r="Y142" s="7">
        <v>15122147145</v>
      </c>
      <c r="Z142" s="7">
        <v>939266022</v>
      </c>
    </row>
    <row r="143" spans="1:26" ht="24">
      <c r="A143" s="6">
        <v>154</v>
      </c>
      <c r="B143" s="7" t="s">
        <v>1043</v>
      </c>
      <c r="C143" s="7" t="s">
        <v>1044</v>
      </c>
      <c r="D143" s="10" t="s">
        <v>537</v>
      </c>
      <c r="E143" s="7" t="s">
        <v>1045</v>
      </c>
      <c r="F143" s="7" t="s">
        <v>587</v>
      </c>
      <c r="G143" s="7">
        <v>5500</v>
      </c>
      <c r="H143" s="7"/>
      <c r="I143" s="7"/>
      <c r="J143" s="7"/>
      <c r="K143" s="7">
        <v>5500</v>
      </c>
      <c r="L143" s="7">
        <v>0</v>
      </c>
      <c r="M143" s="7" t="s">
        <v>563</v>
      </c>
      <c r="N143" s="7"/>
      <c r="O143" s="7">
        <v>10000</v>
      </c>
      <c r="P143" s="7">
        <v>1000</v>
      </c>
      <c r="Q143" s="7">
        <v>200</v>
      </c>
      <c r="R143" s="7"/>
      <c r="S143" s="7"/>
      <c r="T143" s="7">
        <v>2015</v>
      </c>
      <c r="U143" s="7">
        <v>3</v>
      </c>
      <c r="V143" s="7">
        <v>2018</v>
      </c>
      <c r="W143" s="7">
        <v>6</v>
      </c>
      <c r="X143" s="7"/>
      <c r="Y143" s="7"/>
      <c r="Z143" s="7"/>
    </row>
    <row r="144" spans="1:26" ht="60">
      <c r="A144" s="6">
        <v>155</v>
      </c>
      <c r="B144" s="7" t="s">
        <v>1046</v>
      </c>
      <c r="C144" s="7" t="s">
        <v>1047</v>
      </c>
      <c r="D144" s="7"/>
      <c r="E144" s="7" t="s">
        <v>1048</v>
      </c>
      <c r="F144" s="19" t="s">
        <v>690</v>
      </c>
      <c r="G144" s="7">
        <v>5000</v>
      </c>
      <c r="H144" s="7"/>
      <c r="I144" s="7"/>
      <c r="J144" s="7">
        <v>14758.84</v>
      </c>
      <c r="K144" s="7"/>
      <c r="L144" s="7"/>
      <c r="M144" s="7"/>
      <c r="N144" s="7"/>
      <c r="O144" s="7"/>
      <c r="P144" s="7"/>
      <c r="Q144" s="7"/>
      <c r="R144" s="7"/>
      <c r="S144" s="7"/>
      <c r="T144" s="7">
        <v>2017</v>
      </c>
      <c r="U144" s="7">
        <v>4</v>
      </c>
      <c r="V144" s="7">
        <v>2019</v>
      </c>
      <c r="W144" s="7">
        <v>3</v>
      </c>
      <c r="X144" s="7" t="s">
        <v>1049</v>
      </c>
      <c r="Y144" s="7">
        <v>18622887262</v>
      </c>
      <c r="Z144" s="6"/>
    </row>
    <row r="145" spans="1:26" ht="72">
      <c r="A145" s="6">
        <v>156</v>
      </c>
      <c r="B145" s="7" t="s">
        <v>1050</v>
      </c>
      <c r="C145" s="7" t="s">
        <v>0</v>
      </c>
      <c r="D145" s="7" t="s">
        <v>804</v>
      </c>
      <c r="E145" s="7" t="s">
        <v>1</v>
      </c>
      <c r="F145" s="7" t="s">
        <v>720</v>
      </c>
      <c r="G145" s="7">
        <v>12000</v>
      </c>
      <c r="H145" s="7">
        <v>0</v>
      </c>
      <c r="I145" s="7">
        <v>7000</v>
      </c>
      <c r="J145" s="7">
        <v>15500</v>
      </c>
      <c r="K145" s="7">
        <v>10000</v>
      </c>
      <c r="L145" s="7">
        <v>2000</v>
      </c>
      <c r="M145" s="7"/>
      <c r="N145" s="7"/>
      <c r="O145" s="7"/>
      <c r="P145" s="7"/>
      <c r="Q145" s="7"/>
      <c r="R145" s="7"/>
      <c r="S145" s="7"/>
      <c r="T145" s="7">
        <v>2015</v>
      </c>
      <c r="U145" s="7">
        <v>5</v>
      </c>
      <c r="V145" s="7">
        <v>2017</v>
      </c>
      <c r="W145" s="7">
        <v>6</v>
      </c>
      <c r="X145" s="7" t="s">
        <v>2</v>
      </c>
      <c r="Y145" s="7">
        <v>13920008391</v>
      </c>
      <c r="Z145" s="7"/>
    </row>
    <row r="146" spans="1:26" ht="36">
      <c r="A146" s="6">
        <v>157</v>
      </c>
      <c r="B146" s="7" t="s">
        <v>3</v>
      </c>
      <c r="C146" s="7" t="s">
        <v>4</v>
      </c>
      <c r="D146" s="7" t="s">
        <v>559</v>
      </c>
      <c r="E146" s="7" t="s">
        <v>5</v>
      </c>
      <c r="F146" s="7" t="s">
        <v>6</v>
      </c>
      <c r="G146" s="7">
        <v>10000</v>
      </c>
      <c r="H146" s="7"/>
      <c r="I146" s="7"/>
      <c r="J146" s="7" t="s">
        <v>7</v>
      </c>
      <c r="K146" s="7">
        <v>3000</v>
      </c>
      <c r="L146" s="7">
        <v>7000</v>
      </c>
      <c r="M146" s="7" t="s">
        <v>8</v>
      </c>
      <c r="N146" s="7" t="s">
        <v>498</v>
      </c>
      <c r="O146" s="7" t="s">
        <v>9</v>
      </c>
      <c r="P146" s="7" t="s">
        <v>10</v>
      </c>
      <c r="Q146" s="7" t="s">
        <v>565</v>
      </c>
      <c r="R146" s="7">
        <v>0</v>
      </c>
      <c r="S146" s="7" t="s">
        <v>562</v>
      </c>
      <c r="T146" s="7">
        <v>2016</v>
      </c>
      <c r="U146" s="7">
        <v>12</v>
      </c>
      <c r="V146" s="7">
        <v>2017</v>
      </c>
      <c r="W146" s="7">
        <v>12</v>
      </c>
      <c r="X146" s="22" t="s">
        <v>729</v>
      </c>
      <c r="Y146" s="22">
        <v>18920692352</v>
      </c>
      <c r="Z146" s="22"/>
    </row>
    <row r="147" spans="1:26" ht="36">
      <c r="A147" s="6">
        <v>158</v>
      </c>
      <c r="B147" s="7" t="s">
        <v>3</v>
      </c>
      <c r="C147" s="7" t="s">
        <v>11</v>
      </c>
      <c r="D147" s="7" t="s">
        <v>585</v>
      </c>
      <c r="E147" s="7" t="s">
        <v>12</v>
      </c>
      <c r="F147" s="7" t="s">
        <v>720</v>
      </c>
      <c r="G147" s="7">
        <v>10000</v>
      </c>
      <c r="H147" s="7">
        <v>0</v>
      </c>
      <c r="I147" s="7">
        <v>0</v>
      </c>
      <c r="J147" s="7">
        <v>13500</v>
      </c>
      <c r="K147" s="7">
        <v>3000</v>
      </c>
      <c r="L147" s="7">
        <v>7000</v>
      </c>
      <c r="M147" s="7" t="s">
        <v>13</v>
      </c>
      <c r="N147" s="7"/>
      <c r="O147" s="7"/>
      <c r="P147" s="7"/>
      <c r="Q147" s="7"/>
      <c r="R147" s="7"/>
      <c r="S147" s="7"/>
      <c r="T147" s="7">
        <v>2016</v>
      </c>
      <c r="U147" s="7">
        <v>12</v>
      </c>
      <c r="V147" s="7">
        <v>2017</v>
      </c>
      <c r="W147" s="7">
        <v>12</v>
      </c>
      <c r="X147" s="18"/>
      <c r="Y147" s="18"/>
      <c r="Z147" s="18"/>
    </row>
    <row r="148" spans="1:26" ht="72">
      <c r="A148" s="6">
        <v>159</v>
      </c>
      <c r="B148" s="7" t="s">
        <v>14</v>
      </c>
      <c r="C148" s="7" t="s">
        <v>15</v>
      </c>
      <c r="D148" s="7" t="s">
        <v>537</v>
      </c>
      <c r="E148" s="7" t="s">
        <v>16</v>
      </c>
      <c r="F148" s="7" t="s">
        <v>561</v>
      </c>
      <c r="G148" s="7">
        <v>8600</v>
      </c>
      <c r="H148" s="7"/>
      <c r="I148" s="7">
        <v>5100</v>
      </c>
      <c r="J148" s="7">
        <v>9242</v>
      </c>
      <c r="K148" s="7">
        <v>4000</v>
      </c>
      <c r="L148" s="7">
        <v>4590</v>
      </c>
      <c r="M148" s="7" t="s">
        <v>497</v>
      </c>
      <c r="N148" s="7"/>
      <c r="O148" s="7"/>
      <c r="P148" s="7"/>
      <c r="Q148" s="7"/>
      <c r="R148" s="7"/>
      <c r="S148" s="7"/>
      <c r="T148" s="7">
        <v>2015</v>
      </c>
      <c r="U148" s="7">
        <v>9</v>
      </c>
      <c r="V148" s="7">
        <v>2017</v>
      </c>
      <c r="W148" s="7">
        <v>7</v>
      </c>
      <c r="X148" s="7" t="s">
        <v>17</v>
      </c>
      <c r="Y148" s="7">
        <v>18622336989</v>
      </c>
      <c r="Z148" s="7">
        <v>2500716736</v>
      </c>
    </row>
    <row r="149" spans="1:26" ht="60">
      <c r="A149" s="6">
        <v>160</v>
      </c>
      <c r="B149" s="7" t="s">
        <v>18</v>
      </c>
      <c r="C149" s="7" t="s">
        <v>19</v>
      </c>
      <c r="D149" s="7"/>
      <c r="E149" s="7" t="s">
        <v>20</v>
      </c>
      <c r="F149" s="7" t="s">
        <v>510</v>
      </c>
      <c r="G149" s="7">
        <v>7960.08</v>
      </c>
      <c r="H149" s="7"/>
      <c r="I149" s="7"/>
      <c r="J149" s="7">
        <v>1900</v>
      </c>
      <c r="K149" s="7"/>
      <c r="L149" s="7"/>
      <c r="M149" s="7"/>
      <c r="N149" s="7"/>
      <c r="O149" s="7"/>
      <c r="P149" s="7"/>
      <c r="Q149" s="7"/>
      <c r="R149" s="7"/>
      <c r="S149" s="7"/>
      <c r="T149" s="7">
        <v>2017</v>
      </c>
      <c r="U149" s="19">
        <v>8</v>
      </c>
      <c r="V149" s="19">
        <v>2019</v>
      </c>
      <c r="W149" s="7">
        <v>7</v>
      </c>
      <c r="X149" s="19" t="s">
        <v>21</v>
      </c>
      <c r="Y149" s="19">
        <v>18622887216</v>
      </c>
      <c r="Z149" s="6"/>
    </row>
    <row r="150" spans="1:26" ht="48">
      <c r="A150" s="6">
        <v>161</v>
      </c>
      <c r="B150" s="7" t="s">
        <v>18</v>
      </c>
      <c r="C150" s="7" t="s">
        <v>22</v>
      </c>
      <c r="D150" s="7"/>
      <c r="E150" s="7" t="s">
        <v>23</v>
      </c>
      <c r="F150" s="7" t="s">
        <v>510</v>
      </c>
      <c r="G150" s="7">
        <v>6292.61</v>
      </c>
      <c r="H150" s="7"/>
      <c r="I150" s="7"/>
      <c r="J150" s="7">
        <v>456</v>
      </c>
      <c r="K150" s="7"/>
      <c r="L150" s="7"/>
      <c r="M150" s="7"/>
      <c r="N150" s="7"/>
      <c r="O150" s="7"/>
      <c r="P150" s="7"/>
      <c r="Q150" s="7"/>
      <c r="R150" s="7"/>
      <c r="S150" s="7"/>
      <c r="T150" s="7">
        <v>2017</v>
      </c>
      <c r="U150" s="19">
        <v>8</v>
      </c>
      <c r="V150" s="7">
        <v>2020</v>
      </c>
      <c r="W150" s="7">
        <v>7</v>
      </c>
      <c r="X150" s="19" t="s">
        <v>21</v>
      </c>
      <c r="Y150" s="19">
        <v>18622887216</v>
      </c>
      <c r="Z150" s="6"/>
    </row>
    <row r="151" spans="1:26" ht="48">
      <c r="A151" s="6">
        <v>162</v>
      </c>
      <c r="B151" s="19" t="s">
        <v>18</v>
      </c>
      <c r="C151" s="19" t="s">
        <v>24</v>
      </c>
      <c r="D151" s="19"/>
      <c r="E151" s="7" t="s">
        <v>25</v>
      </c>
      <c r="F151" s="7" t="s">
        <v>510</v>
      </c>
      <c r="G151" s="19">
        <v>6758.21</v>
      </c>
      <c r="H151" s="19"/>
      <c r="I151" s="19"/>
      <c r="J151" s="19">
        <v>610</v>
      </c>
      <c r="K151" s="19"/>
      <c r="L151" s="19"/>
      <c r="M151" s="19"/>
      <c r="N151" s="19"/>
      <c r="O151" s="19"/>
      <c r="P151" s="19"/>
      <c r="Q151" s="19"/>
      <c r="R151" s="19"/>
      <c r="S151" s="19"/>
      <c r="T151" s="19">
        <v>2017</v>
      </c>
      <c r="U151" s="19">
        <v>8</v>
      </c>
      <c r="V151" s="19">
        <v>2020</v>
      </c>
      <c r="W151" s="19">
        <v>7</v>
      </c>
      <c r="X151" s="7" t="s">
        <v>21</v>
      </c>
      <c r="Y151" s="7">
        <v>18622887216</v>
      </c>
      <c r="Z151" s="6"/>
    </row>
    <row r="152" spans="1:26" ht="60">
      <c r="A152" s="6">
        <v>163</v>
      </c>
      <c r="B152" s="19" t="s">
        <v>18</v>
      </c>
      <c r="C152" s="19" t="s">
        <v>26</v>
      </c>
      <c r="D152" s="19"/>
      <c r="E152" s="7" t="s">
        <v>27</v>
      </c>
      <c r="F152" s="7" t="s">
        <v>510</v>
      </c>
      <c r="G152" s="19">
        <v>7915.98</v>
      </c>
      <c r="H152" s="19"/>
      <c r="I152" s="19"/>
      <c r="J152" s="19">
        <v>699</v>
      </c>
      <c r="K152" s="19"/>
      <c r="L152" s="19"/>
      <c r="M152" s="19"/>
      <c r="N152" s="19"/>
      <c r="O152" s="19"/>
      <c r="P152" s="19"/>
      <c r="Q152" s="19"/>
      <c r="R152" s="19"/>
      <c r="S152" s="19"/>
      <c r="T152" s="19">
        <v>2017</v>
      </c>
      <c r="U152" s="19">
        <v>8</v>
      </c>
      <c r="V152" s="19">
        <v>2020</v>
      </c>
      <c r="W152" s="19">
        <v>7</v>
      </c>
      <c r="X152" s="7" t="s">
        <v>21</v>
      </c>
      <c r="Y152" s="7">
        <v>18622887216</v>
      </c>
      <c r="Z152" s="6"/>
    </row>
    <row r="153" spans="1:26" ht="24">
      <c r="A153" s="6">
        <v>164</v>
      </c>
      <c r="B153" s="7" t="s">
        <v>28</v>
      </c>
      <c r="C153" s="7" t="s">
        <v>29</v>
      </c>
      <c r="D153" s="7" t="s">
        <v>520</v>
      </c>
      <c r="E153" s="7" t="s">
        <v>30</v>
      </c>
      <c r="F153" s="7" t="s">
        <v>31</v>
      </c>
      <c r="G153" s="7">
        <v>5995.18</v>
      </c>
      <c r="H153" s="7">
        <v>0</v>
      </c>
      <c r="I153" s="7">
        <v>0</v>
      </c>
      <c r="J153" s="7"/>
      <c r="K153" s="7">
        <v>4000</v>
      </c>
      <c r="L153" s="7">
        <v>1995.18</v>
      </c>
      <c r="M153" s="7" t="s">
        <v>32</v>
      </c>
      <c r="N153" s="7"/>
      <c r="O153" s="7">
        <v>17345</v>
      </c>
      <c r="P153" s="7">
        <v>2585</v>
      </c>
      <c r="Q153" s="7">
        <v>383</v>
      </c>
      <c r="R153" s="7">
        <v>1652</v>
      </c>
      <c r="S153" s="7">
        <v>3602</v>
      </c>
      <c r="T153" s="7">
        <v>2016</v>
      </c>
      <c r="U153" s="7">
        <v>9</v>
      </c>
      <c r="V153" s="7">
        <v>2017</v>
      </c>
      <c r="W153" s="7">
        <v>6</v>
      </c>
      <c r="X153" s="7" t="s">
        <v>808</v>
      </c>
      <c r="Y153" s="19">
        <v>13552669971</v>
      </c>
      <c r="Z153" s="104" t="s">
        <v>33</v>
      </c>
    </row>
    <row r="154" spans="1:26" ht="48">
      <c r="A154" s="6">
        <v>165</v>
      </c>
      <c r="B154" s="7" t="s">
        <v>34</v>
      </c>
      <c r="C154" s="7" t="s">
        <v>35</v>
      </c>
      <c r="D154" s="7" t="s">
        <v>520</v>
      </c>
      <c r="E154" s="7" t="s">
        <v>36</v>
      </c>
      <c r="F154" s="7" t="s">
        <v>561</v>
      </c>
      <c r="G154" s="7">
        <v>145500</v>
      </c>
      <c r="H154" s="7">
        <v>0</v>
      </c>
      <c r="I154" s="7">
        <v>0</v>
      </c>
      <c r="J154" s="7">
        <v>124960</v>
      </c>
      <c r="K154" s="7">
        <v>128000</v>
      </c>
      <c r="L154" s="7"/>
      <c r="M154" s="7" t="s">
        <v>32</v>
      </c>
      <c r="N154" s="7"/>
      <c r="O154" s="7">
        <v>170000</v>
      </c>
      <c r="P154" s="7">
        <v>15000</v>
      </c>
      <c r="Q154" s="7">
        <v>12000</v>
      </c>
      <c r="R154" s="7">
        <v>32000</v>
      </c>
      <c r="S154" s="7"/>
      <c r="T154" s="7">
        <v>2013</v>
      </c>
      <c r="U154" s="7">
        <v>10</v>
      </c>
      <c r="V154" s="7">
        <v>2017</v>
      </c>
      <c r="W154" s="7">
        <v>6</v>
      </c>
      <c r="X154" s="7" t="s">
        <v>37</v>
      </c>
      <c r="Y154" s="7">
        <v>13163002079</v>
      </c>
      <c r="Z154" s="7" t="s">
        <v>38</v>
      </c>
    </row>
    <row r="155" spans="1:26" ht="60">
      <c r="A155" s="6">
        <v>166</v>
      </c>
      <c r="B155" s="7" t="s">
        <v>39</v>
      </c>
      <c r="C155" s="7" t="s">
        <v>40</v>
      </c>
      <c r="D155" s="7"/>
      <c r="E155" s="7" t="s">
        <v>41</v>
      </c>
      <c r="F155" s="7" t="s">
        <v>42</v>
      </c>
      <c r="G155" s="7">
        <v>6000</v>
      </c>
      <c r="H155" s="7"/>
      <c r="I155" s="7">
        <v>4000</v>
      </c>
      <c r="J155" s="7">
        <v>10500</v>
      </c>
      <c r="K155" s="7"/>
      <c r="L155" s="7"/>
      <c r="M155" s="7"/>
      <c r="N155" s="7"/>
      <c r="O155" s="7"/>
      <c r="P155" s="7"/>
      <c r="Q155" s="7"/>
      <c r="R155" s="7"/>
      <c r="S155" s="7"/>
      <c r="T155" s="7">
        <v>2017</v>
      </c>
      <c r="U155" s="19">
        <v>3</v>
      </c>
      <c r="V155" s="19">
        <v>2018</v>
      </c>
      <c r="W155" s="19">
        <v>7</v>
      </c>
      <c r="X155" s="19" t="s">
        <v>43</v>
      </c>
      <c r="Y155" s="19">
        <v>13081496677</v>
      </c>
      <c r="Z155" s="6"/>
    </row>
    <row r="156" spans="1:26" ht="72">
      <c r="A156" s="6">
        <v>167</v>
      </c>
      <c r="B156" s="7" t="s">
        <v>44</v>
      </c>
      <c r="C156" s="7" t="s">
        <v>45</v>
      </c>
      <c r="D156" s="7"/>
      <c r="E156" s="7" t="s">
        <v>46</v>
      </c>
      <c r="F156" s="7" t="s">
        <v>47</v>
      </c>
      <c r="G156" s="7">
        <v>45180</v>
      </c>
      <c r="H156" s="19"/>
      <c r="I156" s="19"/>
      <c r="J156" s="19">
        <v>33332.9</v>
      </c>
      <c r="K156" s="19"/>
      <c r="L156" s="19"/>
      <c r="M156" s="7"/>
      <c r="N156" s="7"/>
      <c r="O156" s="7"/>
      <c r="P156" s="7"/>
      <c r="Q156" s="7"/>
      <c r="R156" s="7"/>
      <c r="S156" s="7"/>
      <c r="T156" s="7">
        <v>2017</v>
      </c>
      <c r="U156" s="19">
        <v>4</v>
      </c>
      <c r="V156" s="19">
        <v>2019</v>
      </c>
      <c r="W156" s="7">
        <v>12</v>
      </c>
      <c r="X156" s="7" t="s">
        <v>48</v>
      </c>
      <c r="Y156" s="7">
        <v>13512893001</v>
      </c>
      <c r="Z156" s="6"/>
    </row>
    <row r="157" spans="1:26" ht="24">
      <c r="A157" s="6">
        <v>168</v>
      </c>
      <c r="B157" s="7" t="s">
        <v>49</v>
      </c>
      <c r="C157" s="7" t="s">
        <v>50</v>
      </c>
      <c r="D157" s="7" t="s">
        <v>493</v>
      </c>
      <c r="E157" s="7" t="s">
        <v>51</v>
      </c>
      <c r="F157" s="7" t="s">
        <v>52</v>
      </c>
      <c r="G157" s="7">
        <v>40000</v>
      </c>
      <c r="H157" s="7"/>
      <c r="I157" s="7"/>
      <c r="J157" s="7" t="s">
        <v>53</v>
      </c>
      <c r="K157" s="7">
        <v>20487</v>
      </c>
      <c r="L157" s="7">
        <v>19513</v>
      </c>
      <c r="M157" s="7" t="s">
        <v>54</v>
      </c>
      <c r="N157" s="7" t="s">
        <v>55</v>
      </c>
      <c r="O157" s="7">
        <v>20000</v>
      </c>
      <c r="P157" s="7"/>
      <c r="Q157" s="7"/>
      <c r="R157" s="7">
        <v>20000</v>
      </c>
      <c r="S157" s="7"/>
      <c r="T157" s="7">
        <v>2014</v>
      </c>
      <c r="U157" s="7">
        <v>9</v>
      </c>
      <c r="V157" s="7">
        <v>2017</v>
      </c>
      <c r="W157" s="7">
        <v>9</v>
      </c>
      <c r="X157" s="6"/>
      <c r="Y157" s="6"/>
      <c r="Z157" s="6"/>
    </row>
    <row r="158" spans="1:26" ht="24">
      <c r="A158" s="6">
        <v>169</v>
      </c>
      <c r="B158" s="7" t="s">
        <v>56</v>
      </c>
      <c r="C158" s="7" t="s">
        <v>57</v>
      </c>
      <c r="D158" s="7" t="s">
        <v>493</v>
      </c>
      <c r="E158" s="7" t="s">
        <v>58</v>
      </c>
      <c r="F158" s="7" t="s">
        <v>587</v>
      </c>
      <c r="G158" s="7">
        <v>40000</v>
      </c>
      <c r="H158" s="7"/>
      <c r="I158" s="7"/>
      <c r="J158" s="7">
        <v>6151</v>
      </c>
      <c r="K158" s="7">
        <v>20487</v>
      </c>
      <c r="L158" s="7">
        <v>19513</v>
      </c>
      <c r="M158" s="7" t="s">
        <v>497</v>
      </c>
      <c r="N158" s="7"/>
      <c r="O158" s="7"/>
      <c r="P158" s="7"/>
      <c r="Q158" s="7"/>
      <c r="R158" s="7"/>
      <c r="S158" s="7"/>
      <c r="T158" s="7">
        <v>2014</v>
      </c>
      <c r="U158" s="7">
        <v>9</v>
      </c>
      <c r="V158" s="7">
        <v>2017</v>
      </c>
      <c r="W158" s="7">
        <v>9</v>
      </c>
      <c r="X158" s="6"/>
      <c r="Y158" s="6"/>
      <c r="Z158" s="6"/>
    </row>
    <row r="159" spans="1:26" ht="48">
      <c r="A159" s="6">
        <v>170</v>
      </c>
      <c r="B159" s="7" t="s">
        <v>59</v>
      </c>
      <c r="C159" s="7" t="s">
        <v>60</v>
      </c>
      <c r="D159" s="7" t="s">
        <v>537</v>
      </c>
      <c r="E159" s="7" t="s">
        <v>61</v>
      </c>
      <c r="F159" s="7" t="s">
        <v>62</v>
      </c>
      <c r="G159" s="7">
        <v>14700</v>
      </c>
      <c r="H159" s="7"/>
      <c r="I159" s="7">
        <v>3200</v>
      </c>
      <c r="J159" s="7" t="s">
        <v>63</v>
      </c>
      <c r="K159" s="7">
        <v>14700</v>
      </c>
      <c r="L159" s="7">
        <v>1700</v>
      </c>
      <c r="M159" s="41">
        <v>1</v>
      </c>
      <c r="N159" s="7" t="s">
        <v>498</v>
      </c>
      <c r="O159" s="7">
        <v>85000</v>
      </c>
      <c r="P159" s="7">
        <v>0.2</v>
      </c>
      <c r="Q159" s="7">
        <v>140</v>
      </c>
      <c r="R159" s="7">
        <v>85000</v>
      </c>
      <c r="S159" s="7">
        <v>96000</v>
      </c>
      <c r="T159" s="7">
        <v>2015</v>
      </c>
      <c r="U159" s="7">
        <v>12</v>
      </c>
      <c r="V159" s="7">
        <v>2017</v>
      </c>
      <c r="W159" s="7">
        <v>12</v>
      </c>
      <c r="X159" s="19" t="s">
        <v>64</v>
      </c>
      <c r="Y159" s="19">
        <v>18698069855</v>
      </c>
      <c r="Z159" s="35"/>
    </row>
    <row r="160" spans="1:26" ht="48">
      <c r="A160" s="6">
        <v>171</v>
      </c>
      <c r="B160" s="7" t="s">
        <v>65</v>
      </c>
      <c r="C160" s="7" t="s">
        <v>66</v>
      </c>
      <c r="D160" s="7" t="s">
        <v>520</v>
      </c>
      <c r="E160" s="7" t="s">
        <v>67</v>
      </c>
      <c r="F160" s="7" t="s">
        <v>68</v>
      </c>
      <c r="G160" s="7">
        <v>37725</v>
      </c>
      <c r="H160" s="7">
        <v>0</v>
      </c>
      <c r="I160" s="7">
        <v>0</v>
      </c>
      <c r="J160" s="7">
        <v>51067</v>
      </c>
      <c r="K160" s="7">
        <v>8095</v>
      </c>
      <c r="L160" s="7">
        <v>20000</v>
      </c>
      <c r="M160" s="7" t="s">
        <v>69</v>
      </c>
      <c r="N160" s="7" t="s">
        <v>498</v>
      </c>
      <c r="O160" s="7"/>
      <c r="P160" s="7"/>
      <c r="Q160" s="7"/>
      <c r="R160" s="7"/>
      <c r="S160" s="7"/>
      <c r="T160" s="7">
        <v>2015</v>
      </c>
      <c r="U160" s="24">
        <v>6</v>
      </c>
      <c r="V160" s="24">
        <v>2020</v>
      </c>
      <c r="W160" s="24">
        <v>5</v>
      </c>
      <c r="X160" s="7" t="s">
        <v>70</v>
      </c>
      <c r="Y160" s="7">
        <v>15902291818</v>
      </c>
      <c r="Z160" s="7"/>
    </row>
    <row r="161" spans="1:26" ht="36">
      <c r="A161" s="6">
        <v>172</v>
      </c>
      <c r="B161" s="7" t="s">
        <v>71</v>
      </c>
      <c r="C161" s="7" t="s">
        <v>72</v>
      </c>
      <c r="D161" s="10" t="s">
        <v>537</v>
      </c>
      <c r="E161" s="7" t="s">
        <v>73</v>
      </c>
      <c r="F161" s="7" t="s">
        <v>74</v>
      </c>
      <c r="G161" s="7">
        <v>10000</v>
      </c>
      <c r="H161" s="7">
        <v>0</v>
      </c>
      <c r="I161" s="7">
        <v>0</v>
      </c>
      <c r="J161" s="7">
        <v>5000</v>
      </c>
      <c r="K161" s="7">
        <v>3000</v>
      </c>
      <c r="L161" s="7">
        <v>2000</v>
      </c>
      <c r="M161" s="7" t="s">
        <v>75</v>
      </c>
      <c r="N161" s="7"/>
      <c r="O161" s="7" t="s">
        <v>76</v>
      </c>
      <c r="P161" s="7">
        <v>56000</v>
      </c>
      <c r="Q161" s="7">
        <v>19000</v>
      </c>
      <c r="R161" s="7">
        <v>6000</v>
      </c>
      <c r="S161" s="7">
        <v>12000</v>
      </c>
      <c r="T161" s="7">
        <v>2016</v>
      </c>
      <c r="U161" s="7">
        <v>6</v>
      </c>
      <c r="V161" s="7">
        <v>2019</v>
      </c>
      <c r="W161" s="7">
        <v>12</v>
      </c>
      <c r="X161" s="19" t="s">
        <v>77</v>
      </c>
      <c r="Y161" s="19" t="s">
        <v>78</v>
      </c>
      <c r="Z161" s="19"/>
    </row>
    <row r="162" spans="1:26" ht="84">
      <c r="A162" s="6">
        <v>173</v>
      </c>
      <c r="B162" s="7" t="s">
        <v>79</v>
      </c>
      <c r="C162" s="7" t="s">
        <v>88</v>
      </c>
      <c r="D162" s="7" t="s">
        <v>559</v>
      </c>
      <c r="E162" s="7" t="s">
        <v>89</v>
      </c>
      <c r="F162" s="7" t="s">
        <v>561</v>
      </c>
      <c r="G162" s="7">
        <v>16803.2</v>
      </c>
      <c r="H162" s="7">
        <v>0</v>
      </c>
      <c r="I162" s="7">
        <v>11762.24</v>
      </c>
      <c r="J162" s="7">
        <v>25519.56</v>
      </c>
      <c r="K162" s="7">
        <v>0</v>
      </c>
      <c r="L162" s="7">
        <v>6000</v>
      </c>
      <c r="M162" s="7" t="s">
        <v>90</v>
      </c>
      <c r="N162" s="7">
        <v>400000</v>
      </c>
      <c r="O162" s="7">
        <v>82500</v>
      </c>
      <c r="P162" s="7">
        <v>27500</v>
      </c>
      <c r="Q162" s="7">
        <v>0</v>
      </c>
      <c r="R162" s="7">
        <v>0</v>
      </c>
      <c r="S162" s="16"/>
      <c r="T162" s="7">
        <v>2016</v>
      </c>
      <c r="U162" s="16">
        <v>10</v>
      </c>
      <c r="V162" s="7">
        <v>2018</v>
      </c>
      <c r="W162" s="7">
        <v>10</v>
      </c>
      <c r="X162" s="35"/>
      <c r="Y162" s="35"/>
      <c r="Z162" s="35"/>
    </row>
    <row r="163" spans="1:26" ht="48">
      <c r="A163" s="6">
        <v>174</v>
      </c>
      <c r="B163" s="29" t="s">
        <v>79</v>
      </c>
      <c r="C163" s="29" t="s">
        <v>91</v>
      </c>
      <c r="D163" s="7" t="s">
        <v>559</v>
      </c>
      <c r="E163" s="7" t="s">
        <v>92</v>
      </c>
      <c r="F163" s="7" t="s">
        <v>93</v>
      </c>
      <c r="G163" s="7">
        <v>13740</v>
      </c>
      <c r="H163" s="7"/>
      <c r="I163" s="7"/>
      <c r="J163" s="7">
        <v>0</v>
      </c>
      <c r="K163" s="7">
        <v>13200</v>
      </c>
      <c r="L163" s="7">
        <v>500</v>
      </c>
      <c r="M163" s="7" t="s">
        <v>32</v>
      </c>
      <c r="N163" s="7"/>
      <c r="O163" s="7"/>
      <c r="P163" s="7"/>
      <c r="Q163" s="7"/>
      <c r="R163" s="7"/>
      <c r="S163" s="7">
        <v>2015.4</v>
      </c>
      <c r="T163" s="19">
        <v>2015</v>
      </c>
      <c r="U163" s="7">
        <v>4</v>
      </c>
      <c r="V163" s="7">
        <v>2017</v>
      </c>
      <c r="W163" s="7">
        <v>4</v>
      </c>
      <c r="X163" s="19" t="s">
        <v>882</v>
      </c>
      <c r="Y163" s="19">
        <v>18001053453</v>
      </c>
      <c r="Z163" s="19">
        <v>451576282</v>
      </c>
    </row>
    <row r="164" spans="1:26" ht="60">
      <c r="A164" s="6">
        <v>175</v>
      </c>
      <c r="B164" s="7" t="s">
        <v>94</v>
      </c>
      <c r="C164" s="7" t="s">
        <v>95</v>
      </c>
      <c r="D164" s="7" t="s">
        <v>493</v>
      </c>
      <c r="E164" s="7" t="s">
        <v>96</v>
      </c>
      <c r="F164" s="7" t="s">
        <v>495</v>
      </c>
      <c r="G164" s="7">
        <v>120000</v>
      </c>
      <c r="H164" s="7"/>
      <c r="I164" s="7"/>
      <c r="J164" s="7">
        <v>193159.37</v>
      </c>
      <c r="K164" s="7">
        <v>100000</v>
      </c>
      <c r="L164" s="7">
        <v>20000</v>
      </c>
      <c r="M164" s="7" t="s">
        <v>497</v>
      </c>
      <c r="N164" s="7"/>
      <c r="O164" s="7"/>
      <c r="P164" s="7"/>
      <c r="Q164" s="7"/>
      <c r="R164" s="7">
        <v>12000</v>
      </c>
      <c r="S164" s="7">
        <v>15000</v>
      </c>
      <c r="T164" s="7">
        <v>2015</v>
      </c>
      <c r="U164" s="7">
        <v>11</v>
      </c>
      <c r="V164" s="7">
        <v>2020</v>
      </c>
      <c r="W164" s="7">
        <v>11</v>
      </c>
      <c r="X164" s="7"/>
      <c r="Y164" s="7"/>
      <c r="Z164" s="7"/>
    </row>
    <row r="165" spans="1:26" ht="60">
      <c r="A165" s="6">
        <v>176</v>
      </c>
      <c r="B165" s="7" t="s">
        <v>97</v>
      </c>
      <c r="C165" s="7" t="s">
        <v>98</v>
      </c>
      <c r="D165" s="7" t="s">
        <v>585</v>
      </c>
      <c r="E165" s="7" t="s">
        <v>99</v>
      </c>
      <c r="F165" s="7" t="s">
        <v>561</v>
      </c>
      <c r="G165" s="7">
        <v>242000</v>
      </c>
      <c r="H165" s="7"/>
      <c r="I165" s="7">
        <v>193600</v>
      </c>
      <c r="J165" s="7">
        <v>300000</v>
      </c>
      <c r="K165" s="7"/>
      <c r="L165" s="7">
        <v>100000</v>
      </c>
      <c r="M165" s="7" t="s">
        <v>813</v>
      </c>
      <c r="N165" s="7"/>
      <c r="O165" s="7"/>
      <c r="P165" s="7"/>
      <c r="Q165" s="7"/>
      <c r="R165" s="7"/>
      <c r="S165" s="7"/>
      <c r="T165" s="7">
        <v>2017</v>
      </c>
      <c r="U165" s="7">
        <v>4</v>
      </c>
      <c r="V165" s="7">
        <v>2017</v>
      </c>
      <c r="W165" s="7">
        <v>12</v>
      </c>
      <c r="X165" s="18"/>
      <c r="Y165" s="18"/>
      <c r="Z165" s="18"/>
    </row>
    <row r="166" spans="1:26" ht="72">
      <c r="A166" s="6">
        <v>177</v>
      </c>
      <c r="B166" s="7" t="s">
        <v>100</v>
      </c>
      <c r="C166" s="7" t="s">
        <v>101</v>
      </c>
      <c r="D166" s="7" t="s">
        <v>585</v>
      </c>
      <c r="E166" s="7" t="s">
        <v>102</v>
      </c>
      <c r="F166" s="7" t="s">
        <v>522</v>
      </c>
      <c r="G166" s="7">
        <v>39100</v>
      </c>
      <c r="H166" s="7" t="s">
        <v>594</v>
      </c>
      <c r="I166" s="7">
        <v>20000</v>
      </c>
      <c r="J166" s="7">
        <v>9498.9</v>
      </c>
      <c r="K166" s="7">
        <v>13645</v>
      </c>
      <c r="L166" s="7">
        <v>14600</v>
      </c>
      <c r="M166" s="7" t="s">
        <v>103</v>
      </c>
      <c r="N166" s="7" t="s">
        <v>498</v>
      </c>
      <c r="O166" s="7">
        <v>35755</v>
      </c>
      <c r="P166" s="7">
        <v>9076</v>
      </c>
      <c r="Q166" s="7">
        <v>2058</v>
      </c>
      <c r="R166" s="7">
        <v>7151</v>
      </c>
      <c r="S166" s="7">
        <v>14302</v>
      </c>
      <c r="T166" s="7">
        <v>2016</v>
      </c>
      <c r="U166" s="7">
        <v>9</v>
      </c>
      <c r="V166" s="7">
        <v>2017</v>
      </c>
      <c r="W166" s="7">
        <v>3</v>
      </c>
      <c r="X166" s="6"/>
      <c r="Y166" s="6"/>
      <c r="Z166" s="6"/>
    </row>
    <row r="167" spans="1:26" ht="24">
      <c r="A167" s="6">
        <v>178</v>
      </c>
      <c r="B167" s="7" t="s">
        <v>104</v>
      </c>
      <c r="C167" s="7" t="s">
        <v>105</v>
      </c>
      <c r="D167" s="7" t="s">
        <v>585</v>
      </c>
      <c r="E167" s="7" t="s">
        <v>106</v>
      </c>
      <c r="F167" s="7" t="s">
        <v>107</v>
      </c>
      <c r="G167" s="7">
        <v>50000</v>
      </c>
      <c r="H167" s="7"/>
      <c r="I167" s="7"/>
      <c r="J167" s="7">
        <v>31845</v>
      </c>
      <c r="K167" s="7">
        <v>2500</v>
      </c>
      <c r="L167" s="7">
        <v>25000</v>
      </c>
      <c r="M167" s="7" t="s">
        <v>563</v>
      </c>
      <c r="N167" s="7" t="s">
        <v>498</v>
      </c>
      <c r="O167" s="7">
        <v>12000</v>
      </c>
      <c r="P167" s="7">
        <v>1800</v>
      </c>
      <c r="Q167" s="7">
        <v>1000</v>
      </c>
      <c r="R167" s="7"/>
      <c r="S167" s="7"/>
      <c r="T167" s="7">
        <v>2016</v>
      </c>
      <c r="U167" s="7">
        <v>9</v>
      </c>
      <c r="V167" s="7">
        <v>2018</v>
      </c>
      <c r="W167" s="7">
        <v>5</v>
      </c>
      <c r="X167" s="19" t="s">
        <v>108</v>
      </c>
      <c r="Y167" s="19">
        <v>83717757</v>
      </c>
      <c r="Z167" s="19">
        <v>506551078</v>
      </c>
    </row>
    <row r="168" spans="1:26" ht="36">
      <c r="A168" s="6">
        <v>179</v>
      </c>
      <c r="B168" s="7" t="s">
        <v>109</v>
      </c>
      <c r="C168" s="7" t="s">
        <v>110</v>
      </c>
      <c r="D168" s="7" t="s">
        <v>804</v>
      </c>
      <c r="E168" s="7" t="s">
        <v>111</v>
      </c>
      <c r="F168" s="7" t="s">
        <v>720</v>
      </c>
      <c r="G168" s="7">
        <v>80000</v>
      </c>
      <c r="H168" s="7"/>
      <c r="I168" s="7">
        <v>42000</v>
      </c>
      <c r="J168" s="7">
        <v>60000</v>
      </c>
      <c r="K168" s="7">
        <v>5000</v>
      </c>
      <c r="L168" s="7">
        <v>40000</v>
      </c>
      <c r="M168" s="7" t="s">
        <v>532</v>
      </c>
      <c r="N168" s="7">
        <v>200000</v>
      </c>
      <c r="O168" s="7">
        <v>5000</v>
      </c>
      <c r="P168" s="7">
        <v>3000</v>
      </c>
      <c r="Q168" s="7">
        <v>100000</v>
      </c>
      <c r="R168" s="7">
        <v>120000</v>
      </c>
      <c r="S168" s="7">
        <v>2015.5</v>
      </c>
      <c r="T168" s="7">
        <v>2016</v>
      </c>
      <c r="U168" s="7">
        <v>7</v>
      </c>
      <c r="V168" s="7">
        <v>2018</v>
      </c>
      <c r="W168" s="7">
        <v>12</v>
      </c>
      <c r="X168" s="7" t="s">
        <v>112</v>
      </c>
      <c r="Y168" s="7">
        <v>23006816</v>
      </c>
      <c r="Z168" s="7"/>
    </row>
    <row r="169" spans="1:26" ht="48">
      <c r="A169" s="6">
        <v>180</v>
      </c>
      <c r="B169" s="24" t="s">
        <v>113</v>
      </c>
      <c r="C169" s="24" t="s">
        <v>114</v>
      </c>
      <c r="D169" s="7" t="s">
        <v>493</v>
      </c>
      <c r="E169" s="24" t="s">
        <v>115</v>
      </c>
      <c r="F169" s="24"/>
      <c r="G169" s="24">
        <v>75015</v>
      </c>
      <c r="H169" s="24"/>
      <c r="I169" s="24"/>
      <c r="J169" s="7">
        <v>29560</v>
      </c>
      <c r="K169" s="7">
        <v>40000</v>
      </c>
      <c r="L169" s="7">
        <v>30000</v>
      </c>
      <c r="M169" s="24"/>
      <c r="N169" s="24"/>
      <c r="O169" s="24"/>
      <c r="P169" s="24"/>
      <c r="Q169" s="24"/>
      <c r="R169" s="24"/>
      <c r="S169" s="24"/>
      <c r="T169" s="24">
        <v>2016</v>
      </c>
      <c r="U169" s="24">
        <v>5</v>
      </c>
      <c r="V169" s="24">
        <v>2018</v>
      </c>
      <c r="W169" s="24">
        <v>6</v>
      </c>
      <c r="X169" s="18"/>
      <c r="Y169" s="18"/>
      <c r="Z169" s="18"/>
    </row>
    <row r="170" spans="1:26" ht="36">
      <c r="A170" s="6">
        <v>181</v>
      </c>
      <c r="B170" s="24" t="s">
        <v>113</v>
      </c>
      <c r="C170" s="24" t="s">
        <v>116</v>
      </c>
      <c r="D170" s="7" t="s">
        <v>493</v>
      </c>
      <c r="E170" s="24" t="s">
        <v>117</v>
      </c>
      <c r="F170" s="24"/>
      <c r="G170" s="24">
        <v>55367</v>
      </c>
      <c r="H170" s="24"/>
      <c r="I170" s="24"/>
      <c r="J170" s="7">
        <v>28669.7</v>
      </c>
      <c r="K170" s="7">
        <v>30000</v>
      </c>
      <c r="L170" s="7">
        <v>20000</v>
      </c>
      <c r="M170" s="24"/>
      <c r="N170" s="24"/>
      <c r="O170" s="24"/>
      <c r="P170" s="24"/>
      <c r="Q170" s="24"/>
      <c r="R170" s="24"/>
      <c r="S170" s="24"/>
      <c r="T170" s="24">
        <v>2016</v>
      </c>
      <c r="U170" s="24">
        <v>5</v>
      </c>
      <c r="V170" s="24">
        <v>2018</v>
      </c>
      <c r="W170" s="24">
        <v>6</v>
      </c>
      <c r="X170" s="18"/>
      <c r="Y170" s="18"/>
      <c r="Z170" s="18"/>
    </row>
    <row r="171" spans="1:26" ht="96">
      <c r="A171" s="6">
        <v>182</v>
      </c>
      <c r="B171" s="7" t="s">
        <v>118</v>
      </c>
      <c r="C171" s="7" t="s">
        <v>119</v>
      </c>
      <c r="D171" s="7" t="s">
        <v>804</v>
      </c>
      <c r="E171" s="7" t="s">
        <v>120</v>
      </c>
      <c r="F171" s="7" t="s">
        <v>121</v>
      </c>
      <c r="G171" s="7">
        <v>8869</v>
      </c>
      <c r="H171" s="7" t="s">
        <v>511</v>
      </c>
      <c r="I171" s="7" t="s">
        <v>511</v>
      </c>
      <c r="J171" s="7" t="s">
        <v>122</v>
      </c>
      <c r="K171" s="7">
        <v>430</v>
      </c>
      <c r="L171" s="7">
        <v>1936</v>
      </c>
      <c r="M171" s="7" t="s">
        <v>13</v>
      </c>
      <c r="N171" s="7" t="s">
        <v>498</v>
      </c>
      <c r="O171" s="7" t="s">
        <v>511</v>
      </c>
      <c r="P171" s="7" t="s">
        <v>511</v>
      </c>
      <c r="Q171" s="7" t="s">
        <v>511</v>
      </c>
      <c r="R171" s="7" t="s">
        <v>511</v>
      </c>
      <c r="S171" s="7" t="s">
        <v>511</v>
      </c>
      <c r="T171" s="7">
        <v>2016</v>
      </c>
      <c r="U171" s="7">
        <v>11</v>
      </c>
      <c r="V171" s="7">
        <v>2017</v>
      </c>
      <c r="W171" s="7" t="s">
        <v>511</v>
      </c>
      <c r="X171" s="6"/>
      <c r="Y171" s="6"/>
      <c r="Z171" s="6"/>
    </row>
    <row r="172" spans="1:26" ht="60">
      <c r="A172" s="6">
        <v>183</v>
      </c>
      <c r="B172" s="12" t="s">
        <v>118</v>
      </c>
      <c r="C172" s="13" t="s">
        <v>123</v>
      </c>
      <c r="D172" s="13"/>
      <c r="E172" s="7" t="s">
        <v>124</v>
      </c>
      <c r="F172" s="13" t="s">
        <v>125</v>
      </c>
      <c r="G172" s="14">
        <v>5658</v>
      </c>
      <c r="H172" s="11"/>
      <c r="I172" s="11">
        <v>3961</v>
      </c>
      <c r="J172" s="11">
        <v>1958.75</v>
      </c>
      <c r="K172" s="11"/>
      <c r="L172" s="11"/>
      <c r="M172" s="11"/>
      <c r="N172" s="11"/>
      <c r="O172" s="11"/>
      <c r="P172" s="11"/>
      <c r="Q172" s="11"/>
      <c r="R172" s="11"/>
      <c r="S172" s="11"/>
      <c r="T172" s="11">
        <v>2017</v>
      </c>
      <c r="U172" s="11">
        <v>11</v>
      </c>
      <c r="V172" s="11">
        <v>2018</v>
      </c>
      <c r="W172" s="11">
        <v>7</v>
      </c>
      <c r="X172" s="7" t="s">
        <v>886</v>
      </c>
      <c r="Y172" s="7">
        <v>23786012</v>
      </c>
      <c r="Z172" s="6"/>
    </row>
    <row r="173" spans="1:26" ht="24">
      <c r="A173" s="6">
        <v>184</v>
      </c>
      <c r="B173" s="7" t="s">
        <v>126</v>
      </c>
      <c r="C173" s="7" t="s">
        <v>127</v>
      </c>
      <c r="D173" s="7" t="s">
        <v>537</v>
      </c>
      <c r="E173" s="7" t="s">
        <v>128</v>
      </c>
      <c r="F173" s="7" t="s">
        <v>561</v>
      </c>
      <c r="G173" s="7">
        <v>40000</v>
      </c>
      <c r="H173" s="7"/>
      <c r="I173" s="7"/>
      <c r="J173" s="7" t="s">
        <v>129</v>
      </c>
      <c r="K173" s="7"/>
      <c r="L173" s="7">
        <v>10000</v>
      </c>
      <c r="M173" s="7" t="s">
        <v>763</v>
      </c>
      <c r="N173" s="7"/>
      <c r="O173" s="7"/>
      <c r="P173" s="7"/>
      <c r="Q173" s="7"/>
      <c r="R173" s="7"/>
      <c r="S173" s="7"/>
      <c r="T173" s="7">
        <v>2017</v>
      </c>
      <c r="U173" s="7">
        <v>7</v>
      </c>
      <c r="V173" s="7">
        <v>2020</v>
      </c>
      <c r="W173" s="7">
        <v>7</v>
      </c>
      <c r="X173" s="7" t="s">
        <v>130</v>
      </c>
      <c r="Y173" s="7">
        <v>13909499620</v>
      </c>
      <c r="Z173" s="7"/>
    </row>
    <row r="174" spans="1:26" ht="36">
      <c r="A174" s="6">
        <v>185</v>
      </c>
      <c r="B174" s="19" t="s">
        <v>131</v>
      </c>
      <c r="C174" s="19" t="s">
        <v>132</v>
      </c>
      <c r="D174" s="7" t="s">
        <v>585</v>
      </c>
      <c r="E174" s="19" t="s">
        <v>133</v>
      </c>
      <c r="F174" s="19" t="s">
        <v>510</v>
      </c>
      <c r="G174" s="19">
        <v>50000</v>
      </c>
      <c r="H174" s="19"/>
      <c r="I174" s="19"/>
      <c r="J174" s="19" t="s">
        <v>134</v>
      </c>
      <c r="K174" s="19">
        <v>6500</v>
      </c>
      <c r="L174" s="19">
        <v>20000</v>
      </c>
      <c r="M174" s="19" t="s">
        <v>563</v>
      </c>
      <c r="N174" s="19"/>
      <c r="O174" s="19">
        <v>20000</v>
      </c>
      <c r="P174" s="19"/>
      <c r="Q174" s="19">
        <v>3000</v>
      </c>
      <c r="R174" s="19">
        <v>20000</v>
      </c>
      <c r="S174" s="19">
        <v>30000</v>
      </c>
      <c r="T174" s="19">
        <v>2016</v>
      </c>
      <c r="U174" s="19">
        <v>9</v>
      </c>
      <c r="V174" s="19">
        <v>2018</v>
      </c>
      <c r="W174" s="19">
        <v>5</v>
      </c>
      <c r="X174" s="7"/>
      <c r="Y174" s="7"/>
      <c r="Z174" s="7"/>
    </row>
    <row r="175" spans="1:26" ht="48">
      <c r="A175" s="6">
        <v>186</v>
      </c>
      <c r="B175" s="19" t="s">
        <v>135</v>
      </c>
      <c r="C175" s="7" t="s">
        <v>136</v>
      </c>
      <c r="D175" s="7"/>
      <c r="E175" s="7" t="s">
        <v>137</v>
      </c>
      <c r="F175" s="7" t="s">
        <v>690</v>
      </c>
      <c r="G175" s="19">
        <v>6100</v>
      </c>
      <c r="H175" s="19"/>
      <c r="I175" s="19"/>
      <c r="J175" s="19">
        <v>1525</v>
      </c>
      <c r="K175" s="19"/>
      <c r="L175" s="19"/>
      <c r="M175" s="7"/>
      <c r="N175" s="7"/>
      <c r="O175" s="7"/>
      <c r="P175" s="7"/>
      <c r="Q175" s="7"/>
      <c r="R175" s="7"/>
      <c r="S175" s="7"/>
      <c r="T175" s="7">
        <v>2017</v>
      </c>
      <c r="U175" s="19">
        <v>3</v>
      </c>
      <c r="V175" s="19">
        <v>2018</v>
      </c>
      <c r="W175" s="19">
        <v>5</v>
      </c>
      <c r="X175" s="19" t="s">
        <v>138</v>
      </c>
      <c r="Y175" s="19">
        <v>18502285567</v>
      </c>
      <c r="Z175" s="6"/>
    </row>
    <row r="176" spans="1:26" ht="72">
      <c r="A176" s="6">
        <v>187</v>
      </c>
      <c r="B176" s="10" t="s">
        <v>139</v>
      </c>
      <c r="C176" s="10" t="s">
        <v>140</v>
      </c>
      <c r="D176" s="7" t="s">
        <v>559</v>
      </c>
      <c r="E176" s="10" t="s">
        <v>141</v>
      </c>
      <c r="F176" s="10" t="s">
        <v>142</v>
      </c>
      <c r="G176" s="10">
        <v>15000</v>
      </c>
      <c r="H176" s="22"/>
      <c r="I176" s="22"/>
      <c r="J176" s="16"/>
      <c r="K176" s="16">
        <v>10000</v>
      </c>
      <c r="L176" s="16">
        <v>3000</v>
      </c>
      <c r="M176" s="22"/>
      <c r="N176" s="22"/>
      <c r="O176" s="22"/>
      <c r="P176" s="22"/>
      <c r="Q176" s="22"/>
      <c r="R176" s="22"/>
      <c r="S176" s="22"/>
      <c r="T176" s="22">
        <v>2016</v>
      </c>
      <c r="U176" s="22">
        <v>4</v>
      </c>
      <c r="V176" s="22">
        <v>2018</v>
      </c>
      <c r="W176" s="22">
        <v>8</v>
      </c>
      <c r="X176" s="35"/>
      <c r="Y176" s="35"/>
      <c r="Z176" s="35"/>
    </row>
    <row r="177" spans="1:26" ht="36">
      <c r="A177" s="6">
        <v>188</v>
      </c>
      <c r="B177" s="7" t="s">
        <v>143</v>
      </c>
      <c r="C177" s="7" t="s">
        <v>144</v>
      </c>
      <c r="D177" s="7" t="s">
        <v>520</v>
      </c>
      <c r="E177" s="7" t="s">
        <v>145</v>
      </c>
      <c r="F177" s="7" t="s">
        <v>522</v>
      </c>
      <c r="G177" s="7">
        <v>9000</v>
      </c>
      <c r="H177" s="7">
        <v>0</v>
      </c>
      <c r="I177" s="7">
        <v>1000</v>
      </c>
      <c r="J177" s="7" t="s">
        <v>146</v>
      </c>
      <c r="K177" s="7">
        <v>3000</v>
      </c>
      <c r="L177" s="7">
        <v>3000</v>
      </c>
      <c r="M177" s="7" t="s">
        <v>147</v>
      </c>
      <c r="N177" s="7" t="s">
        <v>498</v>
      </c>
      <c r="O177" s="7">
        <v>20000</v>
      </c>
      <c r="P177" s="7">
        <v>3580</v>
      </c>
      <c r="Q177" s="7">
        <v>5000</v>
      </c>
      <c r="R177" s="7">
        <v>0</v>
      </c>
      <c r="S177" s="7">
        <v>0</v>
      </c>
      <c r="T177" s="7">
        <v>2015</v>
      </c>
      <c r="U177" s="7">
        <v>10</v>
      </c>
      <c r="V177" s="7">
        <v>2018</v>
      </c>
      <c r="W177" s="7">
        <v>12</v>
      </c>
      <c r="X177" s="7" t="s">
        <v>148</v>
      </c>
      <c r="Y177" s="7">
        <v>18902096956</v>
      </c>
      <c r="Z177" s="7">
        <v>564342389</v>
      </c>
    </row>
    <row r="178" spans="1:26" ht="24">
      <c r="A178" s="6">
        <v>189</v>
      </c>
      <c r="B178" s="7" t="s">
        <v>149</v>
      </c>
      <c r="C178" s="7" t="s">
        <v>150</v>
      </c>
      <c r="D178" s="7" t="s">
        <v>804</v>
      </c>
      <c r="E178" s="7" t="s">
        <v>151</v>
      </c>
      <c r="F178" s="7" t="s">
        <v>495</v>
      </c>
      <c r="G178" s="7">
        <v>75573.52</v>
      </c>
      <c r="H178" s="7"/>
      <c r="I178" s="7">
        <v>44138</v>
      </c>
      <c r="J178" s="7">
        <v>148360</v>
      </c>
      <c r="K178" s="7">
        <v>50438</v>
      </c>
      <c r="L178" s="7">
        <v>28166</v>
      </c>
      <c r="M178" s="7" t="s">
        <v>497</v>
      </c>
      <c r="N178" s="7"/>
      <c r="O178" s="7"/>
      <c r="P178" s="7"/>
      <c r="Q178" s="7"/>
      <c r="R178" s="7">
        <v>28166</v>
      </c>
      <c r="S178" s="7"/>
      <c r="T178" s="7">
        <v>2011</v>
      </c>
      <c r="U178" s="7">
        <v>11</v>
      </c>
      <c r="V178" s="7">
        <v>2017</v>
      </c>
      <c r="W178" s="7">
        <v>5</v>
      </c>
      <c r="X178" s="7" t="s">
        <v>152</v>
      </c>
      <c r="Y178" s="7">
        <v>13512898086</v>
      </c>
      <c r="Z178" s="7">
        <v>792573820</v>
      </c>
    </row>
    <row r="179" spans="1:26" ht="36">
      <c r="A179" s="6">
        <v>190</v>
      </c>
      <c r="B179" s="7" t="s">
        <v>153</v>
      </c>
      <c r="C179" s="7" t="s">
        <v>154</v>
      </c>
      <c r="D179" s="7" t="s">
        <v>537</v>
      </c>
      <c r="E179" s="7" t="s">
        <v>155</v>
      </c>
      <c r="F179" s="7" t="s">
        <v>561</v>
      </c>
      <c r="G179" s="7">
        <v>30000</v>
      </c>
      <c r="H179" s="7"/>
      <c r="I179" s="7">
        <v>10000</v>
      </c>
      <c r="J179" s="7">
        <v>20778</v>
      </c>
      <c r="K179" s="7">
        <v>30000</v>
      </c>
      <c r="L179" s="7">
        <v>0</v>
      </c>
      <c r="M179" s="7" t="s">
        <v>497</v>
      </c>
      <c r="N179" s="7"/>
      <c r="O179" s="7">
        <v>61000</v>
      </c>
      <c r="P179" s="7">
        <v>5930</v>
      </c>
      <c r="Q179" s="7">
        <v>1708</v>
      </c>
      <c r="R179" s="7">
        <v>60000</v>
      </c>
      <c r="S179" s="7"/>
      <c r="T179" s="7">
        <v>2014</v>
      </c>
      <c r="U179" s="7">
        <v>1</v>
      </c>
      <c r="V179" s="7">
        <v>2017</v>
      </c>
      <c r="W179" s="7">
        <v>6</v>
      </c>
      <c r="X179" s="7"/>
      <c r="Y179" s="7"/>
      <c r="Z179" s="7"/>
    </row>
    <row r="180" spans="1:26" ht="36">
      <c r="A180" s="6">
        <v>191</v>
      </c>
      <c r="B180" s="7" t="s">
        <v>156</v>
      </c>
      <c r="C180" s="7" t="s">
        <v>157</v>
      </c>
      <c r="D180" s="7" t="s">
        <v>585</v>
      </c>
      <c r="E180" s="7" t="s">
        <v>158</v>
      </c>
      <c r="F180" s="7" t="s">
        <v>587</v>
      </c>
      <c r="G180" s="7">
        <v>400000</v>
      </c>
      <c r="H180" s="7"/>
      <c r="I180" s="7"/>
      <c r="J180" s="7">
        <v>661500</v>
      </c>
      <c r="K180" s="7">
        <v>180000</v>
      </c>
      <c r="L180" s="7">
        <v>0</v>
      </c>
      <c r="M180" s="7" t="s">
        <v>159</v>
      </c>
      <c r="N180" s="7"/>
      <c r="O180" s="7"/>
      <c r="P180" s="7"/>
      <c r="Q180" s="7"/>
      <c r="R180" s="7"/>
      <c r="S180" s="7">
        <v>2012.12</v>
      </c>
      <c r="T180" s="7">
        <v>2012</v>
      </c>
      <c r="U180" s="7">
        <v>12</v>
      </c>
      <c r="V180" s="7">
        <v>2019</v>
      </c>
      <c r="W180" s="7">
        <v>12</v>
      </c>
      <c r="X180" s="7" t="s">
        <v>160</v>
      </c>
      <c r="Y180" s="7">
        <v>13752097950</v>
      </c>
      <c r="Z180" s="7">
        <v>34846312</v>
      </c>
    </row>
    <row r="181" spans="1:26" ht="84">
      <c r="A181" s="6">
        <v>192</v>
      </c>
      <c r="B181" s="7" t="s">
        <v>161</v>
      </c>
      <c r="C181" s="7" t="s">
        <v>162</v>
      </c>
      <c r="D181" s="7" t="s">
        <v>585</v>
      </c>
      <c r="E181" s="7" t="s">
        <v>163</v>
      </c>
      <c r="F181" s="7" t="s">
        <v>587</v>
      </c>
      <c r="G181" s="7">
        <v>202100</v>
      </c>
      <c r="H181" s="7">
        <v>0</v>
      </c>
      <c r="I181" s="7">
        <v>0</v>
      </c>
      <c r="J181" s="7">
        <v>263700</v>
      </c>
      <c r="K181" s="7">
        <v>56000</v>
      </c>
      <c r="L181" s="7">
        <v>15000</v>
      </c>
      <c r="M181" s="7" t="s">
        <v>164</v>
      </c>
      <c r="N181" s="7"/>
      <c r="O181" s="7"/>
      <c r="P181" s="7"/>
      <c r="Q181" s="7"/>
      <c r="R181" s="7"/>
      <c r="S181" s="7">
        <v>2011.12</v>
      </c>
      <c r="T181" s="7">
        <v>2011</v>
      </c>
      <c r="U181" s="7">
        <v>12</v>
      </c>
      <c r="V181" s="7">
        <v>2018</v>
      </c>
      <c r="W181" s="7">
        <v>12</v>
      </c>
      <c r="X181" s="7"/>
      <c r="Y181" s="7"/>
      <c r="Z181" s="7"/>
    </row>
    <row r="182" spans="1:26" ht="48">
      <c r="A182" s="6">
        <v>193</v>
      </c>
      <c r="B182" s="7" t="s">
        <v>165</v>
      </c>
      <c r="C182" s="7" t="s">
        <v>166</v>
      </c>
      <c r="D182" s="7" t="s">
        <v>493</v>
      </c>
      <c r="E182" s="7" t="s">
        <v>167</v>
      </c>
      <c r="F182" s="7" t="s">
        <v>495</v>
      </c>
      <c r="G182" s="7">
        <v>191972</v>
      </c>
      <c r="H182" s="7"/>
      <c r="I182" s="7"/>
      <c r="J182" s="7">
        <v>424793</v>
      </c>
      <c r="K182" s="7">
        <v>213909</v>
      </c>
      <c r="L182" s="7">
        <v>24000</v>
      </c>
      <c r="M182" s="7" t="s">
        <v>497</v>
      </c>
      <c r="N182" s="7" t="s">
        <v>498</v>
      </c>
      <c r="O182" s="7"/>
      <c r="P182" s="7"/>
      <c r="Q182" s="7"/>
      <c r="R182" s="7"/>
      <c r="S182" s="7"/>
      <c r="T182" s="7">
        <v>2013</v>
      </c>
      <c r="U182" s="19">
        <v>1</v>
      </c>
      <c r="V182" s="19">
        <v>2017</v>
      </c>
      <c r="W182" s="7">
        <v>10</v>
      </c>
      <c r="X182" s="6"/>
      <c r="Y182" s="6"/>
      <c r="Z182" s="6"/>
    </row>
    <row r="183" spans="1:26" ht="168">
      <c r="A183" s="6">
        <v>194</v>
      </c>
      <c r="B183" s="7" t="s">
        <v>168</v>
      </c>
      <c r="C183" s="7" t="s">
        <v>169</v>
      </c>
      <c r="D183" s="7" t="s">
        <v>585</v>
      </c>
      <c r="E183" s="7" t="s">
        <v>170</v>
      </c>
      <c r="F183" s="7" t="s">
        <v>510</v>
      </c>
      <c r="G183" s="7">
        <v>50000</v>
      </c>
      <c r="H183" s="7">
        <v>0</v>
      </c>
      <c r="I183" s="7">
        <v>6000</v>
      </c>
      <c r="J183" s="7">
        <v>3012.59</v>
      </c>
      <c r="K183" s="7">
        <v>10000</v>
      </c>
      <c r="L183" s="7">
        <v>5000</v>
      </c>
      <c r="M183" s="7" t="s">
        <v>171</v>
      </c>
      <c r="N183" s="7" t="s">
        <v>609</v>
      </c>
      <c r="O183" s="7">
        <v>69000</v>
      </c>
      <c r="P183" s="7">
        <v>6900</v>
      </c>
      <c r="Q183" s="7">
        <v>600</v>
      </c>
      <c r="R183" s="7">
        <v>21000</v>
      </c>
      <c r="S183" s="7">
        <v>40000</v>
      </c>
      <c r="T183" s="7">
        <v>2015</v>
      </c>
      <c r="U183" s="7">
        <v>11</v>
      </c>
      <c r="V183" s="19">
        <v>2018</v>
      </c>
      <c r="W183" s="19">
        <v>10</v>
      </c>
      <c r="X183" s="19" t="s">
        <v>108</v>
      </c>
      <c r="Y183" s="19">
        <v>83717757</v>
      </c>
      <c r="Z183" s="19">
        <v>506551078</v>
      </c>
    </row>
    <row r="184" spans="1:26" ht="48">
      <c r="A184" s="6">
        <v>195</v>
      </c>
      <c r="B184" s="7" t="s">
        <v>172</v>
      </c>
      <c r="C184" s="7" t="s">
        <v>173</v>
      </c>
      <c r="D184" s="7" t="s">
        <v>520</v>
      </c>
      <c r="E184" s="7" t="s">
        <v>174</v>
      </c>
      <c r="F184" s="7" t="s">
        <v>561</v>
      </c>
      <c r="G184" s="7">
        <v>5000</v>
      </c>
      <c r="H184" s="7"/>
      <c r="I184" s="7"/>
      <c r="J184" s="7">
        <v>55084</v>
      </c>
      <c r="K184" s="7"/>
      <c r="L184" s="7">
        <v>5000</v>
      </c>
      <c r="M184" s="7" t="s">
        <v>175</v>
      </c>
      <c r="N184" s="7" t="s">
        <v>498</v>
      </c>
      <c r="O184" s="7" t="s">
        <v>176</v>
      </c>
      <c r="P184" s="7"/>
      <c r="Q184" s="7"/>
      <c r="R184" s="7"/>
      <c r="S184" s="7"/>
      <c r="T184" s="7">
        <v>2017</v>
      </c>
      <c r="U184" s="19">
        <v>3</v>
      </c>
      <c r="V184" s="19">
        <v>2018</v>
      </c>
      <c r="W184" s="7">
        <v>12</v>
      </c>
      <c r="X184" s="7" t="s">
        <v>177</v>
      </c>
      <c r="Y184" s="19" t="s">
        <v>178</v>
      </c>
      <c r="Z184" s="19"/>
    </row>
    <row r="185" spans="1:26" ht="108">
      <c r="A185" s="6">
        <v>196</v>
      </c>
      <c r="B185" s="10" t="s">
        <v>179</v>
      </c>
      <c r="C185" s="10" t="s">
        <v>180</v>
      </c>
      <c r="D185" s="7" t="s">
        <v>585</v>
      </c>
      <c r="E185" s="10" t="s">
        <v>181</v>
      </c>
      <c r="F185" s="10" t="s">
        <v>510</v>
      </c>
      <c r="G185" s="10">
        <v>50000</v>
      </c>
      <c r="H185" s="10"/>
      <c r="I185" s="10"/>
      <c r="J185" s="7"/>
      <c r="K185" s="7">
        <v>10000</v>
      </c>
      <c r="L185" s="7">
        <v>22000</v>
      </c>
      <c r="M185" s="10"/>
      <c r="N185" s="10"/>
      <c r="O185" s="10"/>
      <c r="P185" s="10"/>
      <c r="Q185" s="10"/>
      <c r="R185" s="10"/>
      <c r="S185" s="10"/>
      <c r="T185" s="10">
        <v>2016</v>
      </c>
      <c r="U185" s="10">
        <v>10</v>
      </c>
      <c r="V185" s="10">
        <v>2018</v>
      </c>
      <c r="W185" s="10">
        <v>12</v>
      </c>
      <c r="X185" s="7"/>
      <c r="Y185" s="7"/>
      <c r="Z185" s="7"/>
    </row>
    <row r="186" spans="1:26" ht="96">
      <c r="A186" s="6">
        <v>197</v>
      </c>
      <c r="B186" s="10" t="s">
        <v>179</v>
      </c>
      <c r="C186" s="10" t="s">
        <v>182</v>
      </c>
      <c r="D186" s="7" t="s">
        <v>585</v>
      </c>
      <c r="E186" s="10" t="s">
        <v>183</v>
      </c>
      <c r="F186" s="10" t="s">
        <v>510</v>
      </c>
      <c r="G186" s="10">
        <v>50000</v>
      </c>
      <c r="H186" s="10"/>
      <c r="I186" s="10"/>
      <c r="J186" s="7"/>
      <c r="K186" s="7">
        <v>15000</v>
      </c>
      <c r="L186" s="7">
        <v>15000</v>
      </c>
      <c r="M186" s="10"/>
      <c r="N186" s="10"/>
      <c r="O186" s="10"/>
      <c r="P186" s="10"/>
      <c r="Q186" s="10"/>
      <c r="R186" s="10"/>
      <c r="S186" s="10"/>
      <c r="T186" s="10">
        <v>2016</v>
      </c>
      <c r="U186" s="10">
        <v>10</v>
      </c>
      <c r="V186" s="10">
        <v>2018</v>
      </c>
      <c r="W186" s="10">
        <v>12</v>
      </c>
      <c r="X186" s="7"/>
      <c r="Y186" s="7"/>
      <c r="Z186" s="7"/>
    </row>
  </sheetData>
  <autoFilter ref="B2:Z186"/>
  <mergeCells count="17">
    <mergeCell ref="L2:L3"/>
    <mergeCell ref="M2:M3"/>
    <mergeCell ref="N2:N3"/>
    <mergeCell ref="X2:Z2"/>
    <mergeCell ref="T2:T3"/>
    <mergeCell ref="U2:U3"/>
    <mergeCell ref="W2:W3"/>
    <mergeCell ref="V2:V3"/>
    <mergeCell ref="O2:S2"/>
    <mergeCell ref="K2:K3"/>
    <mergeCell ref="F2:F3"/>
    <mergeCell ref="A2:A3"/>
    <mergeCell ref="B2:B3"/>
    <mergeCell ref="C2:C3"/>
    <mergeCell ref="D2:D3"/>
    <mergeCell ref="E2:E3"/>
    <mergeCell ref="G2:J2"/>
  </mergeCells>
  <phoneticPr fontId="12" type="noConversion"/>
  <conditionalFormatting sqref="F168">
    <cfRule type="duplicateValues" dxfId="35" priority="2" stopIfTrue="1"/>
  </conditionalFormatting>
  <conditionalFormatting sqref="F169">
    <cfRule type="duplicateValues" dxfId="34" priority="3" stopIfTrue="1"/>
  </conditionalFormatting>
  <conditionalFormatting sqref="C121:D186">
    <cfRule type="duplicateValues" dxfId="33" priority="44" stopIfTrue="1"/>
  </conditionalFormatting>
  <hyperlinks>
    <hyperlink ref="Z78" r:id="rId1"/>
    <hyperlink ref="Z11" r:id="rId2"/>
    <hyperlink ref="AA6" r:id="rId3"/>
    <hyperlink ref="Z21" r:id="rId4"/>
    <hyperlink ref="Z30" r:id="rId5"/>
    <hyperlink ref="Z58" r:id="rId6"/>
    <hyperlink ref="Z76" r:id="rId7"/>
  </hyperlinks>
  <pageMargins left="0.69930555555555596" right="0.69930555555555596" top="0.75" bottom="0.75" header="0.3" footer="0.3"/>
  <pageSetup paperSize="9" orientation="portrait"/>
  <drawing r:id="rId8"/>
</worksheet>
</file>

<file path=xl/worksheets/sheet10.xml><?xml version="1.0" encoding="utf-8"?>
<worksheet xmlns="http://schemas.openxmlformats.org/spreadsheetml/2006/main" xmlns:r="http://schemas.openxmlformats.org/officeDocument/2006/relationships">
  <dimension ref="A1:AA131"/>
  <sheetViews>
    <sheetView topLeftCell="A129" workbookViewId="0">
      <selection activeCell="B104" sqref="B104:B131"/>
    </sheetView>
  </sheetViews>
  <sheetFormatPr defaultColWidth="9" defaultRowHeight="13.5"/>
  <cols>
    <col min="1" max="1" width="7" customWidth="1"/>
    <col min="2" max="2" width="20.25" customWidth="1"/>
    <col min="3" max="3" width="23.25" customWidth="1"/>
    <col min="4" max="4" width="26.875" customWidth="1"/>
    <col min="5" max="5" width="9.75" style="3" customWidth="1"/>
    <col min="6" max="6" width="15.375" customWidth="1"/>
    <col min="7" max="7" width="13.25" customWidth="1"/>
    <col min="8" max="8" width="9.375" hidden="1" customWidth="1"/>
    <col min="9" max="9" width="10.625" hidden="1" customWidth="1"/>
    <col min="10" max="10" width="13" hidden="1" customWidth="1"/>
    <col min="11" max="11" width="12.75" hidden="1" customWidth="1"/>
    <col min="12" max="12" width="12.875" hidden="1" customWidth="1"/>
    <col min="13" max="13" width="19.25" hidden="1" customWidth="1"/>
    <col min="14" max="14" width="9.125" hidden="1" customWidth="1"/>
    <col min="15" max="17" width="10.625" hidden="1" customWidth="1"/>
    <col min="18" max="19" width="12.875" hidden="1" customWidth="1"/>
    <col min="20" max="23" width="9.125" hidden="1" customWidth="1"/>
    <col min="24" max="24" width="9" hidden="1" customWidth="1"/>
    <col min="25" max="25" width="12.875" hidden="1" customWidth="1"/>
    <col min="26" max="26" width="10.75" hidden="1" customWidth="1"/>
  </cols>
  <sheetData>
    <row r="1" spans="1:27" ht="31.5">
      <c r="A1" s="4" t="s">
        <v>396</v>
      </c>
      <c r="B1" s="4"/>
      <c r="C1" s="4"/>
      <c r="D1" s="4"/>
      <c r="F1" s="4"/>
      <c r="G1" s="4"/>
      <c r="H1" s="4"/>
      <c r="I1" s="4"/>
      <c r="J1" s="4"/>
      <c r="K1" s="4"/>
      <c r="L1" s="4"/>
      <c r="M1" s="4"/>
      <c r="N1" s="4"/>
      <c r="O1" s="4"/>
      <c r="P1" s="4"/>
      <c r="Q1" s="4"/>
      <c r="R1" s="4"/>
      <c r="S1" s="4"/>
      <c r="T1" s="4"/>
      <c r="U1" s="4"/>
      <c r="V1" s="4"/>
      <c r="W1" s="4"/>
      <c r="X1" s="4"/>
      <c r="Y1" s="4"/>
      <c r="Z1" s="4"/>
    </row>
    <row r="2" spans="1:27" ht="13.5" customHeight="1">
      <c r="A2" s="5" t="s">
        <v>451</v>
      </c>
      <c r="B2" s="5" t="s">
        <v>452</v>
      </c>
      <c r="C2" s="5" t="s">
        <v>453</v>
      </c>
      <c r="D2" s="5" t="s">
        <v>455</v>
      </c>
      <c r="F2" s="5" t="s">
        <v>456</v>
      </c>
      <c r="G2" s="5" t="s">
        <v>457</v>
      </c>
      <c r="H2" s="5"/>
      <c r="I2" s="5"/>
      <c r="J2" s="5"/>
      <c r="K2" s="5" t="s">
        <v>397</v>
      </c>
      <c r="L2" s="5" t="s">
        <v>398</v>
      </c>
      <c r="M2" s="5" t="s">
        <v>460</v>
      </c>
      <c r="N2" s="5" t="s">
        <v>461</v>
      </c>
      <c r="O2" s="5" t="s">
        <v>462</v>
      </c>
      <c r="P2" s="5"/>
      <c r="Q2" s="5"/>
      <c r="R2" s="5"/>
      <c r="S2" s="5"/>
      <c r="T2" s="5" t="s">
        <v>463</v>
      </c>
      <c r="U2" s="5" t="s">
        <v>464</v>
      </c>
      <c r="V2" s="5" t="s">
        <v>465</v>
      </c>
      <c r="W2" s="5" t="s">
        <v>466</v>
      </c>
      <c r="X2" s="5" t="s">
        <v>467</v>
      </c>
      <c r="Y2" s="5"/>
      <c r="Z2" s="5"/>
    </row>
    <row r="3" spans="1:27" ht="27" customHeight="1">
      <c r="A3" s="5"/>
      <c r="B3" s="5"/>
      <c r="C3" s="5"/>
      <c r="D3" s="5"/>
      <c r="F3" s="5"/>
      <c r="G3" s="5" t="s">
        <v>468</v>
      </c>
      <c r="H3" s="5" t="s">
        <v>469</v>
      </c>
      <c r="I3" s="5" t="s">
        <v>470</v>
      </c>
      <c r="J3" s="5" t="s">
        <v>471</v>
      </c>
      <c r="K3" s="5"/>
      <c r="L3" s="5"/>
      <c r="M3" s="32"/>
      <c r="N3" s="32"/>
      <c r="O3" s="5" t="s">
        <v>472</v>
      </c>
      <c r="P3" s="5" t="s">
        <v>473</v>
      </c>
      <c r="Q3" s="5" t="s">
        <v>474</v>
      </c>
      <c r="R3" s="5" t="s">
        <v>399</v>
      </c>
      <c r="S3" s="5" t="s">
        <v>400</v>
      </c>
      <c r="T3" s="5"/>
      <c r="U3" s="5"/>
      <c r="V3" s="5"/>
      <c r="W3" s="5"/>
      <c r="X3" s="5" t="s">
        <v>477</v>
      </c>
      <c r="Y3" s="5" t="s">
        <v>478</v>
      </c>
      <c r="Z3" s="5" t="s">
        <v>479</v>
      </c>
    </row>
    <row r="4" spans="1:27">
      <c r="A4" s="5"/>
      <c r="B4" s="5" t="s">
        <v>401</v>
      </c>
      <c r="C4" s="5"/>
      <c r="D4" s="5"/>
      <c r="F4" s="5"/>
      <c r="G4" s="5">
        <f t="shared" ref="G4:L4" si="0">G5+G86</f>
        <v>33497966.220000006</v>
      </c>
      <c r="H4" s="5">
        <f t="shared" si="0"/>
        <v>140445</v>
      </c>
      <c r="I4" s="5">
        <f t="shared" si="0"/>
        <v>5326449.57</v>
      </c>
      <c r="J4" s="5">
        <f t="shared" si="0"/>
        <v>38040043.929999992</v>
      </c>
      <c r="K4" s="5">
        <f t="shared" si="0"/>
        <v>12576613.664042287</v>
      </c>
      <c r="L4" s="5">
        <f t="shared" si="0"/>
        <v>4953104.6103999987</v>
      </c>
      <c r="M4" s="5"/>
      <c r="N4" s="5"/>
      <c r="O4" s="5">
        <f>O5+O86</f>
        <v>20322621.27</v>
      </c>
      <c r="P4" s="5">
        <f>P5+P86</f>
        <v>2559745.52</v>
      </c>
      <c r="Q4" s="5">
        <f>Q5+Q86</f>
        <v>3101525.17</v>
      </c>
      <c r="R4" s="5">
        <f>R5+R86</f>
        <v>12184051.44032</v>
      </c>
      <c r="S4" s="5">
        <f>S5+S86</f>
        <v>5638083.1022784002</v>
      </c>
      <c r="T4" s="5"/>
      <c r="U4" s="5"/>
      <c r="V4" s="5"/>
      <c r="W4" s="5"/>
      <c r="X4" s="5"/>
      <c r="Y4" s="5"/>
      <c r="Z4" s="5"/>
    </row>
    <row r="5" spans="1:27">
      <c r="A5" s="5" t="s">
        <v>203</v>
      </c>
      <c r="B5" s="5" t="s">
        <v>402</v>
      </c>
      <c r="C5" s="5"/>
      <c r="D5" s="5"/>
      <c r="F5" s="5"/>
      <c r="G5" s="5">
        <f t="shared" ref="G5:L5" si="1">G6+G14+G42+G52+G70</f>
        <v>28843245.970000006</v>
      </c>
      <c r="H5" s="5">
        <f t="shared" si="1"/>
        <v>140445</v>
      </c>
      <c r="I5" s="5">
        <f t="shared" si="1"/>
        <v>4402837.57</v>
      </c>
      <c r="J5" s="5">
        <f t="shared" si="1"/>
        <v>32563174.979999997</v>
      </c>
      <c r="K5" s="5">
        <f t="shared" si="1"/>
        <v>10545748.255531715</v>
      </c>
      <c r="L5" s="5">
        <f t="shared" si="1"/>
        <v>4338178.6103999987</v>
      </c>
      <c r="M5" s="5"/>
      <c r="N5" s="5"/>
      <c r="O5" s="5">
        <f>O6+O14+O42+O52+O70</f>
        <v>18914482.169999998</v>
      </c>
      <c r="P5" s="5">
        <f>P6+P14+P42+P52+P70</f>
        <v>2273267.8199999998</v>
      </c>
      <c r="Q5" s="5">
        <f>Q6+Q14+Q42+Q52+Q70</f>
        <v>3063797.37</v>
      </c>
      <c r="R5" s="5">
        <f>R6+R14+R42+R52+R70</f>
        <v>11111066.44032</v>
      </c>
      <c r="S5" s="5">
        <f>S6+S14+S42+S52+S70</f>
        <v>5547095.1822784003</v>
      </c>
      <c r="T5" s="5"/>
      <c r="U5" s="5"/>
      <c r="V5" s="5"/>
      <c r="W5" s="5"/>
      <c r="X5" s="5"/>
      <c r="Y5" s="5"/>
      <c r="Z5" s="5"/>
    </row>
    <row r="6" spans="1:27">
      <c r="A6" s="5" t="s">
        <v>204</v>
      </c>
      <c r="B6" s="5" t="s">
        <v>529</v>
      </c>
      <c r="C6" s="5"/>
      <c r="D6" s="5"/>
      <c r="F6" s="5"/>
      <c r="G6" s="5">
        <f>SUM(G7:G13)</f>
        <v>637662</v>
      </c>
      <c r="H6" s="5">
        <f t="shared" ref="H6:S6" si="2">SUM(H7:H13)</f>
        <v>445</v>
      </c>
      <c r="I6" s="5">
        <f t="shared" si="2"/>
        <v>251672</v>
      </c>
      <c r="J6" s="5">
        <f t="shared" si="2"/>
        <v>355999.55000000005</v>
      </c>
      <c r="K6" s="5">
        <f t="shared" si="2"/>
        <v>279998</v>
      </c>
      <c r="L6" s="5">
        <f t="shared" si="2"/>
        <v>297664</v>
      </c>
      <c r="M6" s="5"/>
      <c r="N6" s="5"/>
      <c r="O6" s="5">
        <f t="shared" si="2"/>
        <v>300758</v>
      </c>
      <c r="P6" s="5">
        <f t="shared" si="2"/>
        <v>33736</v>
      </c>
      <c r="Q6" s="5">
        <f t="shared" si="2"/>
        <v>17663</v>
      </c>
      <c r="R6" s="5">
        <f t="shared" si="2"/>
        <v>64000</v>
      </c>
      <c r="S6" s="5">
        <f t="shared" si="2"/>
        <v>200004</v>
      </c>
      <c r="T6" s="5"/>
      <c r="U6" s="5"/>
      <c r="V6" s="5"/>
      <c r="W6" s="5"/>
      <c r="X6" s="5"/>
      <c r="Y6" s="5"/>
      <c r="Z6" s="5"/>
    </row>
    <row r="7" spans="1:27" ht="48">
      <c r="A7" s="6">
        <v>1</v>
      </c>
      <c r="B7" s="7" t="s">
        <v>541</v>
      </c>
      <c r="C7" s="7" t="s">
        <v>542</v>
      </c>
      <c r="D7" s="7" t="s">
        <v>543</v>
      </c>
      <c r="E7" s="3" t="str">
        <f t="shared" ref="E7:E38" si="3">T7&amp;-V7</f>
        <v>2016-2018</v>
      </c>
      <c r="F7" s="7" t="s">
        <v>544</v>
      </c>
      <c r="G7" s="7">
        <v>160000</v>
      </c>
      <c r="H7" s="7"/>
      <c r="I7" s="7"/>
      <c r="J7" s="7" t="s">
        <v>545</v>
      </c>
      <c r="K7" s="7">
        <v>8000</v>
      </c>
      <c r="L7" s="7">
        <v>150000</v>
      </c>
      <c r="M7" s="7" t="s">
        <v>546</v>
      </c>
      <c r="N7" s="7" t="s">
        <v>498</v>
      </c>
      <c r="O7" s="7">
        <v>20000</v>
      </c>
      <c r="P7" s="7">
        <v>1000</v>
      </c>
      <c r="Q7" s="7" t="s">
        <v>547</v>
      </c>
      <c r="R7" s="7">
        <v>20000</v>
      </c>
      <c r="S7" s="7">
        <v>30000</v>
      </c>
      <c r="T7" s="7">
        <v>2016</v>
      </c>
      <c r="U7" s="7">
        <v>2</v>
      </c>
      <c r="V7" s="7">
        <v>2018</v>
      </c>
      <c r="W7" s="7">
        <v>12</v>
      </c>
      <c r="X7" s="7" t="s">
        <v>548</v>
      </c>
      <c r="Y7" s="7">
        <v>15222227396</v>
      </c>
      <c r="Z7" s="7"/>
      <c r="AA7" s="3">
        <f>K7+L7</f>
        <v>158000</v>
      </c>
    </row>
    <row r="8" spans="1:27" ht="36">
      <c r="A8" s="6">
        <v>2</v>
      </c>
      <c r="B8" s="7" t="s">
        <v>549</v>
      </c>
      <c r="C8" s="7" t="s">
        <v>550</v>
      </c>
      <c r="D8" s="7" t="s">
        <v>551</v>
      </c>
      <c r="E8" s="3" t="str">
        <f t="shared" si="3"/>
        <v>2016-2018</v>
      </c>
      <c r="F8" s="7" t="s">
        <v>552</v>
      </c>
      <c r="G8" s="7">
        <v>60000</v>
      </c>
      <c r="H8" s="7"/>
      <c r="I8" s="7">
        <v>28000</v>
      </c>
      <c r="J8" s="7" t="s">
        <v>403</v>
      </c>
      <c r="K8" s="7">
        <v>8000</v>
      </c>
      <c r="L8" s="7">
        <v>30000</v>
      </c>
      <c r="M8" s="7" t="s">
        <v>553</v>
      </c>
      <c r="N8" s="7" t="s">
        <v>498</v>
      </c>
      <c r="O8" s="7">
        <v>88000</v>
      </c>
      <c r="P8" s="7">
        <v>17000</v>
      </c>
      <c r="Q8" s="7">
        <v>5000</v>
      </c>
      <c r="R8" s="7">
        <v>44000</v>
      </c>
      <c r="S8" s="7">
        <v>66000</v>
      </c>
      <c r="T8" s="7">
        <v>2016</v>
      </c>
      <c r="U8" s="7">
        <v>12</v>
      </c>
      <c r="V8" s="7">
        <v>2018</v>
      </c>
      <c r="W8" s="7">
        <v>5</v>
      </c>
      <c r="X8" s="7" t="s">
        <v>556</v>
      </c>
      <c r="Y8" s="7">
        <v>18602693476</v>
      </c>
      <c r="Z8" s="7"/>
      <c r="AA8" s="3">
        <f t="shared" ref="AA8:AA71" si="4">K8+L8</f>
        <v>38000</v>
      </c>
    </row>
    <row r="9" spans="1:27" ht="24">
      <c r="A9" s="6">
        <v>3</v>
      </c>
      <c r="B9" s="27" t="s">
        <v>760</v>
      </c>
      <c r="C9" s="27" t="s">
        <v>761</v>
      </c>
      <c r="D9" s="27" t="s">
        <v>762</v>
      </c>
      <c r="E9" s="3" t="str">
        <f t="shared" si="3"/>
        <v>2016-2018</v>
      </c>
      <c r="F9" s="7" t="s">
        <v>561</v>
      </c>
      <c r="G9" s="7">
        <v>43000</v>
      </c>
      <c r="H9" s="7"/>
      <c r="I9" s="7"/>
      <c r="J9" s="7"/>
      <c r="K9" s="7">
        <v>0</v>
      </c>
      <c r="L9" s="7">
        <v>10000</v>
      </c>
      <c r="M9" s="7" t="s">
        <v>763</v>
      </c>
      <c r="N9" s="33"/>
      <c r="O9" s="33"/>
      <c r="P9" s="33"/>
      <c r="Q9" s="33"/>
      <c r="R9" s="33"/>
      <c r="S9" s="16"/>
      <c r="T9" s="7">
        <v>2016</v>
      </c>
      <c r="U9" s="7">
        <v>10</v>
      </c>
      <c r="V9" s="33">
        <v>2018</v>
      </c>
      <c r="W9" s="7">
        <v>9</v>
      </c>
      <c r="X9" s="19" t="s">
        <v>729</v>
      </c>
      <c r="Y9" s="19">
        <v>18920692352</v>
      </c>
      <c r="Z9" s="19">
        <v>351367532</v>
      </c>
      <c r="AA9" s="3">
        <f t="shared" si="4"/>
        <v>10000</v>
      </c>
    </row>
    <row r="10" spans="1:27" ht="48">
      <c r="A10" s="6">
        <v>4</v>
      </c>
      <c r="B10" s="28" t="s">
        <v>721</v>
      </c>
      <c r="C10" s="28" t="s">
        <v>722</v>
      </c>
      <c r="D10" s="28" t="s">
        <v>723</v>
      </c>
      <c r="E10" s="3" t="str">
        <f t="shared" si="3"/>
        <v>2015-2018</v>
      </c>
      <c r="F10" s="28" t="s">
        <v>720</v>
      </c>
      <c r="G10" s="28">
        <v>6000</v>
      </c>
      <c r="H10" s="28">
        <v>445</v>
      </c>
      <c r="I10" s="7"/>
      <c r="J10" s="7"/>
      <c r="K10" s="7">
        <v>5000</v>
      </c>
      <c r="L10" s="7">
        <v>0</v>
      </c>
      <c r="M10" s="7"/>
      <c r="N10" s="7"/>
      <c r="O10" s="7">
        <v>15000</v>
      </c>
      <c r="P10" s="7">
        <v>1500</v>
      </c>
      <c r="Q10" s="7">
        <v>375</v>
      </c>
      <c r="R10" s="7"/>
      <c r="S10" s="7"/>
      <c r="T10" s="7">
        <v>2015</v>
      </c>
      <c r="U10" s="7">
        <v>1</v>
      </c>
      <c r="V10" s="7">
        <v>2018</v>
      </c>
      <c r="W10" s="7"/>
      <c r="X10" s="19" t="s">
        <v>729</v>
      </c>
      <c r="Y10" s="19">
        <v>18920692352</v>
      </c>
      <c r="Z10" s="19">
        <v>351367532</v>
      </c>
      <c r="AA10" s="3">
        <f t="shared" si="4"/>
        <v>5000</v>
      </c>
    </row>
    <row r="11" spans="1:27" ht="60">
      <c r="A11" s="6">
        <v>5</v>
      </c>
      <c r="B11" s="28" t="s">
        <v>823</v>
      </c>
      <c r="C11" s="28" t="s">
        <v>824</v>
      </c>
      <c r="D11" s="28" t="s">
        <v>825</v>
      </c>
      <c r="E11" s="3" t="str">
        <f t="shared" si="3"/>
        <v>2016-2018</v>
      </c>
      <c r="F11" s="28" t="s">
        <v>711</v>
      </c>
      <c r="G11" s="28">
        <v>49000</v>
      </c>
      <c r="H11" s="28"/>
      <c r="I11" s="28"/>
      <c r="J11" s="28">
        <v>85898.57</v>
      </c>
      <c r="K11" s="28">
        <v>27000</v>
      </c>
      <c r="L11" s="28">
        <v>20000</v>
      </c>
      <c r="M11" s="28"/>
      <c r="N11" s="28"/>
      <c r="O11" s="28"/>
      <c r="P11" s="28"/>
      <c r="Q11" s="28"/>
      <c r="R11" s="28"/>
      <c r="S11" s="28"/>
      <c r="T11" s="28">
        <v>2016</v>
      </c>
      <c r="U11" s="28">
        <v>5</v>
      </c>
      <c r="V11" s="28">
        <v>2018</v>
      </c>
      <c r="W11" s="28">
        <v>12</v>
      </c>
      <c r="X11" s="7" t="s">
        <v>404</v>
      </c>
      <c r="Y11" s="7">
        <v>18600655699</v>
      </c>
      <c r="Z11" s="7">
        <v>153782705</v>
      </c>
      <c r="AA11" s="3">
        <f t="shared" si="4"/>
        <v>47000</v>
      </c>
    </row>
    <row r="12" spans="1:27" ht="84">
      <c r="A12" s="6">
        <v>6</v>
      </c>
      <c r="B12" s="7" t="s">
        <v>925</v>
      </c>
      <c r="C12" s="7" t="s">
        <v>929</v>
      </c>
      <c r="D12" s="7" t="s">
        <v>930</v>
      </c>
      <c r="E12" s="3" t="str">
        <f t="shared" si="3"/>
        <v>2015-2017</v>
      </c>
      <c r="F12" s="7" t="s">
        <v>510</v>
      </c>
      <c r="G12" s="7">
        <v>121102</v>
      </c>
      <c r="H12" s="7" t="s">
        <v>931</v>
      </c>
      <c r="I12" s="7">
        <v>84772</v>
      </c>
      <c r="J12" s="7">
        <v>52359.98</v>
      </c>
      <c r="K12" s="7">
        <v>33438</v>
      </c>
      <c r="L12" s="7">
        <v>87664</v>
      </c>
      <c r="M12" s="7" t="s">
        <v>932</v>
      </c>
      <c r="N12" s="7" t="s">
        <v>498</v>
      </c>
      <c r="O12" s="7">
        <v>177758</v>
      </c>
      <c r="P12" s="7">
        <v>14236</v>
      </c>
      <c r="Q12" s="7">
        <v>12288</v>
      </c>
      <c r="R12" s="7">
        <v>0</v>
      </c>
      <c r="S12" s="7">
        <v>104004</v>
      </c>
      <c r="T12" s="7">
        <v>2015</v>
      </c>
      <c r="U12" s="7">
        <v>12</v>
      </c>
      <c r="V12" s="7">
        <v>2017</v>
      </c>
      <c r="W12" s="7">
        <v>12</v>
      </c>
      <c r="X12" s="19" t="s">
        <v>928</v>
      </c>
      <c r="Y12" s="19">
        <v>23866040</v>
      </c>
      <c r="Z12" s="19"/>
      <c r="AA12" s="3">
        <f t="shared" si="4"/>
        <v>121102</v>
      </c>
    </row>
    <row r="13" spans="1:27" ht="60">
      <c r="A13" s="6">
        <v>7</v>
      </c>
      <c r="B13" s="7" t="s">
        <v>859</v>
      </c>
      <c r="C13" s="7" t="s">
        <v>862</v>
      </c>
      <c r="D13" s="7" t="s">
        <v>863</v>
      </c>
      <c r="E13" s="3" t="str">
        <f t="shared" si="3"/>
        <v>2014-2017</v>
      </c>
      <c r="F13" s="7" t="s">
        <v>864</v>
      </c>
      <c r="G13" s="7">
        <v>198560</v>
      </c>
      <c r="H13" s="7"/>
      <c r="I13" s="7">
        <v>138900</v>
      </c>
      <c r="J13" s="7">
        <v>217741</v>
      </c>
      <c r="K13" s="7">
        <v>198560</v>
      </c>
      <c r="L13" s="7">
        <v>0</v>
      </c>
      <c r="M13" s="7" t="s">
        <v>497</v>
      </c>
      <c r="N13" s="7" t="s">
        <v>609</v>
      </c>
      <c r="O13" s="7"/>
      <c r="P13" s="7"/>
      <c r="Q13" s="7"/>
      <c r="R13" s="7"/>
      <c r="S13" s="7"/>
      <c r="T13" s="7">
        <v>2014</v>
      </c>
      <c r="U13" s="7">
        <v>4</v>
      </c>
      <c r="V13" s="7">
        <v>2017</v>
      </c>
      <c r="W13" s="7">
        <v>2</v>
      </c>
      <c r="X13" s="19"/>
      <c r="Y13" s="19"/>
      <c r="Z13" s="19"/>
      <c r="AA13" s="3">
        <f t="shared" si="4"/>
        <v>198560</v>
      </c>
    </row>
    <row r="14" spans="1:27" s="2" customFormat="1">
      <c r="A14" s="5" t="s">
        <v>207</v>
      </c>
      <c r="B14" s="5" t="s">
        <v>559</v>
      </c>
      <c r="C14" s="5"/>
      <c r="D14" s="15"/>
      <c r="E14" s="3" t="str">
        <f t="shared" si="3"/>
        <v>0</v>
      </c>
      <c r="F14" s="15"/>
      <c r="G14" s="15">
        <f t="shared" ref="G14:L14" si="5">SUM(G15:G92)</f>
        <v>18325409.340000004</v>
      </c>
      <c r="H14" s="15">
        <f t="shared" si="5"/>
        <v>80000</v>
      </c>
      <c r="I14" s="15">
        <f t="shared" si="5"/>
        <v>2803869.5700000003</v>
      </c>
      <c r="J14" s="15">
        <f t="shared" si="5"/>
        <v>21170262.099999994</v>
      </c>
      <c r="K14" s="15">
        <f t="shared" si="5"/>
        <v>6680572.927021144</v>
      </c>
      <c r="L14" s="15">
        <f t="shared" si="5"/>
        <v>2597374.0703999996</v>
      </c>
      <c r="M14" s="15"/>
      <c r="N14" s="15"/>
      <c r="O14" s="15">
        <f>SUM(O15:O92)</f>
        <v>11684723.069999998</v>
      </c>
      <c r="P14" s="15">
        <f>SUM(P15:P92)</f>
        <v>1497759.5199999998</v>
      </c>
      <c r="Q14" s="15">
        <f>SUM(Q15:Q92)</f>
        <v>1799298.77</v>
      </c>
      <c r="R14" s="15">
        <f>SUM(R15:R92)</f>
        <v>7041308.4403200001</v>
      </c>
      <c r="S14" s="15">
        <f>SUM(S15:S92)</f>
        <v>3204968.6422784002</v>
      </c>
      <c r="T14" s="15"/>
      <c r="U14" s="15"/>
      <c r="V14" s="15"/>
      <c r="W14" s="15"/>
      <c r="X14" s="5"/>
      <c r="Y14" s="5"/>
      <c r="Z14" s="5"/>
      <c r="AA14" s="3">
        <f t="shared" si="4"/>
        <v>9277946.9974211436</v>
      </c>
    </row>
    <row r="15" spans="1:27" ht="84">
      <c r="A15" s="6">
        <v>8</v>
      </c>
      <c r="B15" s="7" t="s">
        <v>557</v>
      </c>
      <c r="C15" s="7" t="s">
        <v>558</v>
      </c>
      <c r="D15" s="7" t="s">
        <v>560</v>
      </c>
      <c r="E15" s="3" t="str">
        <f t="shared" si="3"/>
        <v>2016-2018</v>
      </c>
      <c r="F15" s="7" t="s">
        <v>561</v>
      </c>
      <c r="G15" s="7">
        <v>15000</v>
      </c>
      <c r="H15" s="7"/>
      <c r="I15" s="7">
        <v>5000</v>
      </c>
      <c r="J15" s="7">
        <v>28428</v>
      </c>
      <c r="K15" s="7">
        <v>980</v>
      </c>
      <c r="L15" s="7">
        <v>5000</v>
      </c>
      <c r="M15" s="7" t="s">
        <v>563</v>
      </c>
      <c r="N15" s="7" t="s">
        <v>498</v>
      </c>
      <c r="O15" s="7">
        <v>30000</v>
      </c>
      <c r="P15" s="7">
        <v>2000</v>
      </c>
      <c r="Q15" s="7">
        <v>800</v>
      </c>
      <c r="R15" s="7">
        <v>0</v>
      </c>
      <c r="S15" s="7">
        <v>3000</v>
      </c>
      <c r="T15" s="7">
        <v>2016</v>
      </c>
      <c r="U15" s="16">
        <v>5</v>
      </c>
      <c r="V15" s="16">
        <v>2018</v>
      </c>
      <c r="W15" s="16">
        <v>12</v>
      </c>
      <c r="X15" s="7" t="s">
        <v>969</v>
      </c>
      <c r="Y15" s="7">
        <v>13820236478</v>
      </c>
      <c r="Z15" s="7"/>
      <c r="AA15" s="3">
        <f t="shared" si="4"/>
        <v>5980</v>
      </c>
    </row>
    <row r="16" spans="1:27" ht="60">
      <c r="A16" s="6">
        <v>9</v>
      </c>
      <c r="B16" s="7" t="s">
        <v>724</v>
      </c>
      <c r="C16" s="7" t="s">
        <v>725</v>
      </c>
      <c r="D16" s="7" t="s">
        <v>726</v>
      </c>
      <c r="E16" s="3" t="str">
        <f t="shared" si="3"/>
        <v>2015-2018</v>
      </c>
      <c r="F16" s="7" t="s">
        <v>727</v>
      </c>
      <c r="G16" s="7">
        <v>45412</v>
      </c>
      <c r="H16" s="7">
        <v>0</v>
      </c>
      <c r="I16" s="7">
        <v>0</v>
      </c>
      <c r="J16" s="7">
        <v>46758</v>
      </c>
      <c r="K16" s="7">
        <v>27503.4</v>
      </c>
      <c r="L16" s="7">
        <v>6000</v>
      </c>
      <c r="M16" s="7" t="s">
        <v>728</v>
      </c>
      <c r="N16" s="7" t="s">
        <v>498</v>
      </c>
      <c r="O16" s="7">
        <v>32000</v>
      </c>
      <c r="P16" s="7">
        <v>9000</v>
      </c>
      <c r="Q16" s="7">
        <v>3000</v>
      </c>
      <c r="R16" s="7">
        <v>2250</v>
      </c>
      <c r="S16" s="7">
        <v>4500</v>
      </c>
      <c r="T16" s="7">
        <v>2015</v>
      </c>
      <c r="U16" s="16">
        <v>5</v>
      </c>
      <c r="V16" s="16">
        <v>2018</v>
      </c>
      <c r="W16" s="16">
        <v>12</v>
      </c>
      <c r="X16" s="19"/>
      <c r="Y16" s="19"/>
      <c r="Z16" s="19"/>
      <c r="AA16" s="3">
        <f t="shared" si="4"/>
        <v>33503.4</v>
      </c>
    </row>
    <row r="17" spans="1:27" ht="72">
      <c r="A17" s="6">
        <v>10</v>
      </c>
      <c r="B17" s="7" t="s">
        <v>732</v>
      </c>
      <c r="C17" s="7" t="s">
        <v>733</v>
      </c>
      <c r="D17" s="7" t="s">
        <v>734</v>
      </c>
      <c r="E17" s="3" t="str">
        <f t="shared" si="3"/>
        <v>2015-2016</v>
      </c>
      <c r="F17" s="7" t="s">
        <v>727</v>
      </c>
      <c r="G17" s="7">
        <v>99507</v>
      </c>
      <c r="H17" s="7">
        <v>0</v>
      </c>
      <c r="I17" s="7">
        <v>0</v>
      </c>
      <c r="J17" s="7">
        <v>61598</v>
      </c>
      <c r="K17" s="7">
        <v>30127.29</v>
      </c>
      <c r="L17" s="7">
        <v>20000</v>
      </c>
      <c r="M17" s="7" t="s">
        <v>728</v>
      </c>
      <c r="N17" s="7" t="s">
        <v>498</v>
      </c>
      <c r="O17" s="7">
        <v>96000</v>
      </c>
      <c r="P17" s="7">
        <v>16800</v>
      </c>
      <c r="Q17" s="7">
        <v>5600</v>
      </c>
      <c r="R17" s="7">
        <v>24000</v>
      </c>
      <c r="S17" s="7">
        <v>48000</v>
      </c>
      <c r="T17" s="7">
        <v>2015</v>
      </c>
      <c r="U17" s="7">
        <v>12</v>
      </c>
      <c r="V17" s="7">
        <v>2016</v>
      </c>
      <c r="W17" s="7">
        <v>9</v>
      </c>
      <c r="X17" s="19" t="s">
        <v>405</v>
      </c>
      <c r="Y17" s="19" t="s">
        <v>406</v>
      </c>
      <c r="Z17" s="19"/>
      <c r="AA17" s="3">
        <f t="shared" si="4"/>
        <v>50127.29</v>
      </c>
    </row>
    <row r="18" spans="1:27" ht="48">
      <c r="A18" s="6">
        <v>11</v>
      </c>
      <c r="B18" s="7" t="s">
        <v>753</v>
      </c>
      <c r="C18" s="7" t="s">
        <v>754</v>
      </c>
      <c r="D18" s="7" t="s">
        <v>755</v>
      </c>
      <c r="E18" s="3" t="str">
        <f t="shared" si="3"/>
        <v>2015-2016</v>
      </c>
      <c r="F18" s="16" t="s">
        <v>711</v>
      </c>
      <c r="G18" s="16">
        <v>28409</v>
      </c>
      <c r="H18" s="16">
        <v>0</v>
      </c>
      <c r="I18" s="16">
        <v>0</v>
      </c>
      <c r="J18" s="16">
        <v>23752</v>
      </c>
      <c r="K18" s="16">
        <v>8910.89</v>
      </c>
      <c r="L18" s="16">
        <v>3000</v>
      </c>
      <c r="M18" s="7" t="s">
        <v>728</v>
      </c>
      <c r="N18" s="16" t="s">
        <v>498</v>
      </c>
      <c r="O18" s="16">
        <v>40000</v>
      </c>
      <c r="P18" s="16">
        <v>6983</v>
      </c>
      <c r="Q18" s="16">
        <v>2328</v>
      </c>
      <c r="R18" s="16">
        <v>10000</v>
      </c>
      <c r="S18" s="16">
        <v>10000</v>
      </c>
      <c r="T18" s="16">
        <v>2015</v>
      </c>
      <c r="U18" s="7">
        <v>5</v>
      </c>
      <c r="V18" s="7">
        <v>2016</v>
      </c>
      <c r="W18" s="7">
        <v>10</v>
      </c>
      <c r="X18" s="19" t="s">
        <v>729</v>
      </c>
      <c r="Y18" s="19">
        <v>18920692352</v>
      </c>
      <c r="Z18" s="19">
        <v>351367532</v>
      </c>
      <c r="AA18" s="3">
        <f t="shared" si="4"/>
        <v>11910.89</v>
      </c>
    </row>
    <row r="19" spans="1:27" ht="96">
      <c r="A19" s="6">
        <v>12</v>
      </c>
      <c r="B19" s="7" t="s">
        <v>79</v>
      </c>
      <c r="C19" s="7" t="s">
        <v>88</v>
      </c>
      <c r="D19" s="7" t="s">
        <v>89</v>
      </c>
      <c r="E19" s="3" t="str">
        <f t="shared" si="3"/>
        <v>2016-2018</v>
      </c>
      <c r="F19" s="7" t="s">
        <v>561</v>
      </c>
      <c r="G19" s="7">
        <v>16803.2</v>
      </c>
      <c r="H19" s="7">
        <v>0</v>
      </c>
      <c r="I19" s="7">
        <v>11762.24</v>
      </c>
      <c r="J19" s="7">
        <v>25519.56</v>
      </c>
      <c r="K19" s="7">
        <v>0</v>
      </c>
      <c r="L19" s="7">
        <v>6000</v>
      </c>
      <c r="M19" s="7" t="s">
        <v>90</v>
      </c>
      <c r="N19" s="7"/>
      <c r="O19" s="7">
        <v>82500</v>
      </c>
      <c r="P19" s="7">
        <v>27500</v>
      </c>
      <c r="Q19" s="7">
        <v>0</v>
      </c>
      <c r="R19" s="7">
        <v>0</v>
      </c>
      <c r="S19" s="16"/>
      <c r="T19" s="7">
        <v>2016</v>
      </c>
      <c r="U19" s="16">
        <v>10</v>
      </c>
      <c r="V19" s="7">
        <v>2018</v>
      </c>
      <c r="W19" s="7">
        <v>10</v>
      </c>
      <c r="X19" s="35"/>
      <c r="Y19" s="35"/>
      <c r="Z19" s="35"/>
      <c r="AA19" s="3">
        <f t="shared" si="4"/>
        <v>6000</v>
      </c>
    </row>
    <row r="20" spans="1:27" ht="48">
      <c r="A20" s="6">
        <v>13</v>
      </c>
      <c r="B20" s="7" t="s">
        <v>745</v>
      </c>
      <c r="C20" s="7" t="s">
        <v>746</v>
      </c>
      <c r="D20" s="7" t="s">
        <v>747</v>
      </c>
      <c r="E20" s="3" t="str">
        <f t="shared" si="3"/>
        <v>2016-2018</v>
      </c>
      <c r="F20" s="7" t="s">
        <v>727</v>
      </c>
      <c r="G20" s="7">
        <v>48198</v>
      </c>
      <c r="H20" s="7">
        <v>0</v>
      </c>
      <c r="I20" s="7">
        <v>0</v>
      </c>
      <c r="J20" s="7">
        <v>96964</v>
      </c>
      <c r="K20" s="7">
        <v>3897.37</v>
      </c>
      <c r="L20" s="7">
        <v>10000</v>
      </c>
      <c r="M20" s="7" t="s">
        <v>728</v>
      </c>
      <c r="N20" s="7" t="s">
        <v>498</v>
      </c>
      <c r="O20" s="7">
        <v>40000</v>
      </c>
      <c r="P20" s="7">
        <v>11620</v>
      </c>
      <c r="Q20" s="7">
        <v>6800</v>
      </c>
      <c r="R20" s="7">
        <v>10000</v>
      </c>
      <c r="S20" s="7">
        <v>20000</v>
      </c>
      <c r="T20" s="7">
        <v>2016</v>
      </c>
      <c r="U20" s="7">
        <v>10</v>
      </c>
      <c r="V20" s="7">
        <v>2018</v>
      </c>
      <c r="W20" s="7">
        <v>6</v>
      </c>
      <c r="X20" s="35"/>
      <c r="Y20" s="35"/>
      <c r="Z20" s="35"/>
      <c r="AA20" s="3">
        <f t="shared" si="4"/>
        <v>13897.369999999999</v>
      </c>
    </row>
    <row r="21" spans="1:27" ht="96">
      <c r="A21" s="6">
        <v>14</v>
      </c>
      <c r="B21" s="10" t="s">
        <v>139</v>
      </c>
      <c r="C21" s="10" t="s">
        <v>140</v>
      </c>
      <c r="D21" s="10" t="s">
        <v>141</v>
      </c>
      <c r="E21" s="3" t="str">
        <f t="shared" si="3"/>
        <v>2016-2018</v>
      </c>
      <c r="F21" s="10" t="s">
        <v>142</v>
      </c>
      <c r="G21" s="10">
        <v>15000</v>
      </c>
      <c r="H21" s="22"/>
      <c r="I21" s="22"/>
      <c r="J21" s="16"/>
      <c r="K21" s="16">
        <v>10000</v>
      </c>
      <c r="L21" s="16">
        <v>3000</v>
      </c>
      <c r="M21" s="22"/>
      <c r="N21" s="22"/>
      <c r="O21" s="22"/>
      <c r="P21" s="22"/>
      <c r="Q21" s="22"/>
      <c r="R21" s="22"/>
      <c r="S21" s="22"/>
      <c r="T21" s="22">
        <v>2016</v>
      </c>
      <c r="U21" s="22">
        <v>4</v>
      </c>
      <c r="V21" s="22">
        <v>2018</v>
      </c>
      <c r="W21" s="22">
        <v>8</v>
      </c>
      <c r="X21" s="35"/>
      <c r="Y21" s="35"/>
      <c r="Z21" s="35"/>
      <c r="AA21" s="3">
        <f t="shared" si="4"/>
        <v>13000</v>
      </c>
    </row>
    <row r="22" spans="1:27" ht="36">
      <c r="A22" s="6">
        <v>15</v>
      </c>
      <c r="B22" s="10" t="s">
        <v>739</v>
      </c>
      <c r="C22" s="10" t="s">
        <v>740</v>
      </c>
      <c r="D22" s="10" t="s">
        <v>741</v>
      </c>
      <c r="E22" s="3" t="str">
        <f t="shared" si="3"/>
        <v>2014-2018</v>
      </c>
      <c r="F22" s="10" t="s">
        <v>711</v>
      </c>
      <c r="G22" s="10">
        <v>41965</v>
      </c>
      <c r="H22" s="22"/>
      <c r="I22" s="22"/>
      <c r="J22" s="16">
        <v>104280.2</v>
      </c>
      <c r="K22" s="16">
        <v>16786</v>
      </c>
      <c r="L22" s="16">
        <v>12589.5</v>
      </c>
      <c r="M22" s="22"/>
      <c r="N22" s="22"/>
      <c r="O22" s="22"/>
      <c r="P22" s="22"/>
      <c r="Q22" s="22"/>
      <c r="R22" s="22"/>
      <c r="S22" s="22"/>
      <c r="T22" s="22">
        <v>2014</v>
      </c>
      <c r="U22" s="22">
        <v>11</v>
      </c>
      <c r="V22" s="22">
        <v>2018</v>
      </c>
      <c r="W22" s="22">
        <v>6</v>
      </c>
      <c r="X22" s="7"/>
      <c r="Y22" s="7"/>
      <c r="Z22" s="7"/>
      <c r="AA22" s="3">
        <f t="shared" si="4"/>
        <v>29375.5</v>
      </c>
    </row>
    <row r="23" spans="1:27" ht="84">
      <c r="A23" s="6">
        <v>16</v>
      </c>
      <c r="B23" s="10" t="s">
        <v>984</v>
      </c>
      <c r="C23" s="10" t="s">
        <v>985</v>
      </c>
      <c r="D23" s="10" t="s">
        <v>986</v>
      </c>
      <c r="E23" s="3" t="str">
        <f t="shared" si="3"/>
        <v>2016-2018</v>
      </c>
      <c r="F23" s="10" t="s">
        <v>711</v>
      </c>
      <c r="G23" s="10">
        <v>8000</v>
      </c>
      <c r="H23" s="22"/>
      <c r="I23" s="22"/>
      <c r="J23" s="7">
        <v>12631</v>
      </c>
      <c r="K23" s="7">
        <v>800</v>
      </c>
      <c r="L23" s="7">
        <v>3000</v>
      </c>
      <c r="M23" s="10"/>
      <c r="N23" s="10"/>
      <c r="O23" s="10"/>
      <c r="P23" s="10"/>
      <c r="Q23" s="10"/>
      <c r="R23" s="10"/>
      <c r="S23" s="10"/>
      <c r="T23" s="10">
        <v>2016</v>
      </c>
      <c r="U23" s="10">
        <v>10</v>
      </c>
      <c r="V23" s="10">
        <v>2018</v>
      </c>
      <c r="W23" s="10">
        <v>9</v>
      </c>
      <c r="X23" s="7"/>
      <c r="Y23" s="7"/>
      <c r="Z23" s="7"/>
      <c r="AA23" s="3">
        <f t="shared" si="4"/>
        <v>3800</v>
      </c>
    </row>
    <row r="24" spans="1:27" ht="36">
      <c r="A24" s="6">
        <v>17</v>
      </c>
      <c r="B24" s="7" t="s">
        <v>3</v>
      </c>
      <c r="C24" s="7" t="s">
        <v>4</v>
      </c>
      <c r="D24" s="7" t="s">
        <v>5</v>
      </c>
      <c r="E24" s="3" t="str">
        <f t="shared" si="3"/>
        <v>2016-2017</v>
      </c>
      <c r="F24" s="7" t="s">
        <v>6</v>
      </c>
      <c r="G24" s="7">
        <v>10000</v>
      </c>
      <c r="H24" s="7"/>
      <c r="I24" s="7"/>
      <c r="J24" s="7" t="s">
        <v>7</v>
      </c>
      <c r="K24" s="7">
        <v>3000</v>
      </c>
      <c r="L24" s="7">
        <v>7000</v>
      </c>
      <c r="M24" s="7" t="s">
        <v>8</v>
      </c>
      <c r="N24" s="7" t="s">
        <v>498</v>
      </c>
      <c r="O24" s="7" t="s">
        <v>9</v>
      </c>
      <c r="P24" s="7" t="s">
        <v>10</v>
      </c>
      <c r="Q24" s="7" t="s">
        <v>565</v>
      </c>
      <c r="R24" s="7">
        <v>0</v>
      </c>
      <c r="S24" s="7" t="s">
        <v>562</v>
      </c>
      <c r="T24" s="7">
        <v>2016</v>
      </c>
      <c r="U24" s="7">
        <v>12</v>
      </c>
      <c r="V24" s="7">
        <v>2017</v>
      </c>
      <c r="W24" s="7">
        <v>12</v>
      </c>
      <c r="X24" s="22" t="s">
        <v>729</v>
      </c>
      <c r="Y24" s="22">
        <v>18920692352</v>
      </c>
      <c r="Z24" s="22"/>
      <c r="AA24" s="3">
        <f t="shared" si="4"/>
        <v>10000</v>
      </c>
    </row>
    <row r="25" spans="1:27" ht="48">
      <c r="A25" s="6">
        <v>18</v>
      </c>
      <c r="B25" s="7" t="s">
        <v>739</v>
      </c>
      <c r="C25" s="7" t="s">
        <v>742</v>
      </c>
      <c r="D25" s="7" t="s">
        <v>743</v>
      </c>
      <c r="E25" s="3" t="str">
        <f t="shared" si="3"/>
        <v>2015-2017</v>
      </c>
      <c r="F25" s="7" t="s">
        <v>711</v>
      </c>
      <c r="G25" s="16">
        <v>37209</v>
      </c>
      <c r="H25" s="16">
        <v>0</v>
      </c>
      <c r="I25" s="16">
        <v>0</v>
      </c>
      <c r="J25" s="16">
        <v>52442</v>
      </c>
      <c r="K25" s="16">
        <v>34304.76</v>
      </c>
      <c r="L25" s="16">
        <v>2900</v>
      </c>
      <c r="M25" s="7" t="s">
        <v>744</v>
      </c>
      <c r="N25" s="16" t="s">
        <v>498</v>
      </c>
      <c r="O25" s="16">
        <v>40000</v>
      </c>
      <c r="P25" s="16">
        <v>9000</v>
      </c>
      <c r="Q25" s="16">
        <v>3000</v>
      </c>
      <c r="R25" s="16">
        <v>10000</v>
      </c>
      <c r="S25" s="16">
        <v>20000</v>
      </c>
      <c r="T25" s="16">
        <v>2015</v>
      </c>
      <c r="U25" s="16">
        <v>5</v>
      </c>
      <c r="V25" s="16">
        <v>2017</v>
      </c>
      <c r="W25" s="16">
        <v>12</v>
      </c>
      <c r="X25" s="22"/>
      <c r="Y25" s="22"/>
      <c r="Z25" s="22"/>
      <c r="AA25" s="3">
        <f t="shared" si="4"/>
        <v>37204.76</v>
      </c>
    </row>
    <row r="26" spans="1:27" ht="36">
      <c r="A26" s="6">
        <v>19</v>
      </c>
      <c r="B26" s="7" t="s">
        <v>877</v>
      </c>
      <c r="C26" s="7" t="s">
        <v>878</v>
      </c>
      <c r="D26" s="7" t="s">
        <v>879</v>
      </c>
      <c r="E26" s="3" t="str">
        <f t="shared" si="3"/>
        <v>2015-2017</v>
      </c>
      <c r="F26" s="7" t="s">
        <v>880</v>
      </c>
      <c r="G26" s="7">
        <v>15000</v>
      </c>
      <c r="H26" s="7" t="s">
        <v>511</v>
      </c>
      <c r="I26" s="7">
        <v>2539.33</v>
      </c>
      <c r="J26" s="7"/>
      <c r="K26" s="7">
        <v>4548</v>
      </c>
      <c r="L26" s="7">
        <v>1000</v>
      </c>
      <c r="M26" s="7" t="s">
        <v>881</v>
      </c>
      <c r="N26" s="7" t="s">
        <v>498</v>
      </c>
      <c r="O26" s="7">
        <v>118086.87</v>
      </c>
      <c r="P26" s="7">
        <v>13477.32</v>
      </c>
      <c r="Q26" s="7">
        <v>2150.66</v>
      </c>
      <c r="R26" s="7">
        <v>131846.44031999999</v>
      </c>
      <c r="S26" s="7">
        <v>128412.16227840001</v>
      </c>
      <c r="T26" s="7">
        <v>2015</v>
      </c>
      <c r="U26" s="7">
        <v>2</v>
      </c>
      <c r="V26" s="7">
        <v>2017</v>
      </c>
      <c r="W26" s="7">
        <v>1</v>
      </c>
      <c r="X26" s="19" t="s">
        <v>882</v>
      </c>
      <c r="Y26" s="19">
        <v>18001053453</v>
      </c>
      <c r="Z26" s="19">
        <v>451576282</v>
      </c>
      <c r="AA26" s="3">
        <f t="shared" si="4"/>
        <v>5548</v>
      </c>
    </row>
    <row r="27" spans="1:27" ht="96">
      <c r="A27" s="6">
        <v>20</v>
      </c>
      <c r="B27" s="7" t="s">
        <v>1012</v>
      </c>
      <c r="C27" s="7" t="s">
        <v>1019</v>
      </c>
      <c r="D27" s="7" t="s">
        <v>1020</v>
      </c>
      <c r="E27" s="3" t="str">
        <f t="shared" si="3"/>
        <v>2016-2017</v>
      </c>
      <c r="F27" s="7" t="s">
        <v>1021</v>
      </c>
      <c r="G27" s="7">
        <v>35386</v>
      </c>
      <c r="H27" s="7">
        <v>0</v>
      </c>
      <c r="I27" s="7">
        <v>0</v>
      </c>
      <c r="J27" s="7"/>
      <c r="K27" s="7">
        <v>19805.759999999998</v>
      </c>
      <c r="L27" s="34">
        <v>1441.6504</v>
      </c>
      <c r="M27" s="7" t="s">
        <v>497</v>
      </c>
      <c r="N27" s="7" t="s">
        <v>609</v>
      </c>
      <c r="O27" s="7">
        <v>99824</v>
      </c>
      <c r="P27" s="7">
        <v>15625</v>
      </c>
      <c r="Q27" s="7">
        <v>622.11</v>
      </c>
      <c r="R27" s="7"/>
      <c r="S27" s="7"/>
      <c r="T27" s="7">
        <v>2016</v>
      </c>
      <c r="U27" s="7">
        <v>11</v>
      </c>
      <c r="V27" s="7">
        <v>2017</v>
      </c>
      <c r="W27" s="7">
        <v>6</v>
      </c>
      <c r="X27" s="19" t="s">
        <v>882</v>
      </c>
      <c r="Y27" s="19">
        <v>18001053453</v>
      </c>
      <c r="Z27" s="19">
        <v>451576282</v>
      </c>
      <c r="AA27" s="3">
        <f t="shared" si="4"/>
        <v>21247.410399999997</v>
      </c>
    </row>
    <row r="28" spans="1:27" ht="60">
      <c r="A28" s="6">
        <v>21</v>
      </c>
      <c r="B28" s="29" t="s">
        <v>79</v>
      </c>
      <c r="C28" s="29" t="s">
        <v>91</v>
      </c>
      <c r="D28" s="7" t="s">
        <v>92</v>
      </c>
      <c r="E28" s="3" t="str">
        <f t="shared" si="3"/>
        <v>2015-2017</v>
      </c>
      <c r="F28" s="7" t="s">
        <v>93</v>
      </c>
      <c r="G28" s="7">
        <v>13740</v>
      </c>
      <c r="H28" s="7"/>
      <c r="I28" s="7"/>
      <c r="J28" s="7">
        <v>0</v>
      </c>
      <c r="K28" s="7">
        <v>13200</v>
      </c>
      <c r="L28" s="7">
        <v>500</v>
      </c>
      <c r="M28" s="7" t="s">
        <v>32</v>
      </c>
      <c r="N28" s="7"/>
      <c r="O28" s="7"/>
      <c r="P28" s="7"/>
      <c r="Q28" s="7"/>
      <c r="R28" s="7"/>
      <c r="S28" s="7">
        <v>2015.4</v>
      </c>
      <c r="T28" s="19">
        <v>2015</v>
      </c>
      <c r="U28" s="7">
        <v>4</v>
      </c>
      <c r="V28" s="7">
        <v>2017</v>
      </c>
      <c r="W28" s="7">
        <v>4</v>
      </c>
      <c r="X28" s="19" t="s">
        <v>882</v>
      </c>
      <c r="Y28" s="19">
        <v>18001053453</v>
      </c>
      <c r="Z28" s="19">
        <v>451576282</v>
      </c>
      <c r="AA28" s="3">
        <f t="shared" si="4"/>
        <v>13700</v>
      </c>
    </row>
    <row r="29" spans="1:27" ht="72">
      <c r="A29" s="6">
        <v>22</v>
      </c>
      <c r="B29" s="7" t="s">
        <v>724</v>
      </c>
      <c r="C29" s="7" t="s">
        <v>730</v>
      </c>
      <c r="D29" s="7" t="s">
        <v>731</v>
      </c>
      <c r="E29" s="3" t="str">
        <f t="shared" si="3"/>
        <v>2016-2017</v>
      </c>
      <c r="F29" s="7" t="s">
        <v>711</v>
      </c>
      <c r="G29" s="7">
        <v>19887</v>
      </c>
      <c r="H29" s="16"/>
      <c r="I29" s="16"/>
      <c r="J29" s="7">
        <v>2795</v>
      </c>
      <c r="K29" s="7">
        <v>7954.8</v>
      </c>
      <c r="L29" s="7">
        <v>11932.2</v>
      </c>
      <c r="M29" s="7" t="s">
        <v>497</v>
      </c>
      <c r="N29" s="7" t="s">
        <v>609</v>
      </c>
      <c r="O29" s="7"/>
      <c r="P29" s="7"/>
      <c r="Q29" s="7"/>
      <c r="R29" s="7"/>
      <c r="S29" s="7"/>
      <c r="T29" s="7">
        <v>2016</v>
      </c>
      <c r="U29" s="7">
        <v>8</v>
      </c>
      <c r="V29" s="7">
        <v>2017</v>
      </c>
      <c r="W29" s="7">
        <v>8</v>
      </c>
      <c r="X29" s="7"/>
      <c r="Y29" s="7"/>
      <c r="Z29" s="7"/>
      <c r="AA29" s="3">
        <f t="shared" si="4"/>
        <v>19887</v>
      </c>
    </row>
    <row r="30" spans="1:27" ht="24">
      <c r="A30" s="6">
        <v>23</v>
      </c>
      <c r="B30" s="7" t="s">
        <v>601</v>
      </c>
      <c r="C30" s="7" t="s">
        <v>602</v>
      </c>
      <c r="D30" s="7" t="s">
        <v>603</v>
      </c>
      <c r="E30" s="3" t="str">
        <f t="shared" si="3"/>
        <v>2016-2017</v>
      </c>
      <c r="F30" s="7" t="s">
        <v>587</v>
      </c>
      <c r="G30" s="7">
        <v>10000</v>
      </c>
      <c r="H30" s="7"/>
      <c r="I30" s="7"/>
      <c r="J30" s="7">
        <v>20000</v>
      </c>
      <c r="K30" s="7"/>
      <c r="L30" s="7">
        <v>3500</v>
      </c>
      <c r="M30" s="7" t="s">
        <v>497</v>
      </c>
      <c r="N30" s="7"/>
      <c r="O30" s="7"/>
      <c r="P30" s="7"/>
      <c r="Q30" s="7"/>
      <c r="R30" s="7"/>
      <c r="S30" s="7"/>
      <c r="T30" s="7">
        <v>2016</v>
      </c>
      <c r="U30" s="7">
        <v>12</v>
      </c>
      <c r="V30" s="7">
        <v>2017</v>
      </c>
      <c r="W30" s="7">
        <v>12</v>
      </c>
      <c r="X30" s="7" t="s">
        <v>407</v>
      </c>
      <c r="Y30" s="7"/>
      <c r="Z30" s="7"/>
      <c r="AA30" s="3">
        <f t="shared" si="4"/>
        <v>3500</v>
      </c>
    </row>
    <row r="31" spans="1:27" ht="132">
      <c r="A31" s="6">
        <v>24</v>
      </c>
      <c r="B31" s="19" t="s">
        <v>765</v>
      </c>
      <c r="C31" s="19" t="s">
        <v>766</v>
      </c>
      <c r="D31" s="19" t="s">
        <v>767</v>
      </c>
      <c r="E31" s="3" t="str">
        <f t="shared" si="3"/>
        <v>2017-2018</v>
      </c>
      <c r="F31" s="7" t="s">
        <v>768</v>
      </c>
      <c r="G31" s="19">
        <v>50000</v>
      </c>
      <c r="H31" s="19"/>
      <c r="I31" s="19"/>
      <c r="J31" s="19">
        <v>49338</v>
      </c>
      <c r="K31" s="19"/>
      <c r="L31" s="19"/>
      <c r="M31" s="7"/>
      <c r="N31" s="7"/>
      <c r="O31" s="19"/>
      <c r="P31" s="19"/>
      <c r="Q31" s="19"/>
      <c r="R31" s="19"/>
      <c r="S31" s="19"/>
      <c r="T31" s="19">
        <v>2017</v>
      </c>
      <c r="U31" s="19">
        <v>3</v>
      </c>
      <c r="V31" s="19">
        <v>2018</v>
      </c>
      <c r="W31" s="19">
        <v>12</v>
      </c>
      <c r="X31" s="19" t="s">
        <v>769</v>
      </c>
      <c r="Y31" s="19">
        <v>13212232322</v>
      </c>
      <c r="Z31" s="6"/>
      <c r="AA31" s="3">
        <f t="shared" si="4"/>
        <v>0</v>
      </c>
    </row>
    <row r="32" spans="1:27" ht="96">
      <c r="A32" s="6">
        <v>25</v>
      </c>
      <c r="B32" s="7" t="s">
        <v>883</v>
      </c>
      <c r="C32" s="7" t="s">
        <v>884</v>
      </c>
      <c r="D32" s="7" t="s">
        <v>885</v>
      </c>
      <c r="E32" s="3" t="str">
        <f t="shared" si="3"/>
        <v>2017-2017</v>
      </c>
      <c r="F32" s="7" t="s">
        <v>690</v>
      </c>
      <c r="G32" s="7">
        <v>30456</v>
      </c>
      <c r="H32" s="7"/>
      <c r="I32" s="7">
        <v>4037</v>
      </c>
      <c r="J32" s="7">
        <v>4000</v>
      </c>
      <c r="K32" s="7"/>
      <c r="L32" s="7"/>
      <c r="M32" s="7"/>
      <c r="N32" s="7"/>
      <c r="O32" s="7"/>
      <c r="P32" s="7"/>
      <c r="Q32" s="7"/>
      <c r="R32" s="7"/>
      <c r="S32" s="7"/>
      <c r="T32" s="7">
        <v>2017</v>
      </c>
      <c r="U32" s="7">
        <v>4</v>
      </c>
      <c r="V32" s="7">
        <v>2017</v>
      </c>
      <c r="W32" s="7">
        <v>10</v>
      </c>
      <c r="X32" s="7" t="s">
        <v>886</v>
      </c>
      <c r="Y32" s="7">
        <v>23786012</v>
      </c>
      <c r="Z32" s="6"/>
      <c r="AA32" s="3">
        <f t="shared" si="4"/>
        <v>0</v>
      </c>
    </row>
    <row r="33" spans="1:27" ht="108">
      <c r="A33" s="6">
        <v>26</v>
      </c>
      <c r="B33" s="7" t="s">
        <v>994</v>
      </c>
      <c r="C33" s="7" t="s">
        <v>995</v>
      </c>
      <c r="D33" s="7" t="s">
        <v>996</v>
      </c>
      <c r="E33" s="3" t="str">
        <f t="shared" si="3"/>
        <v>2015-2017</v>
      </c>
      <c r="F33" s="7" t="s">
        <v>997</v>
      </c>
      <c r="G33" s="7">
        <v>15000</v>
      </c>
      <c r="H33" s="19"/>
      <c r="I33" s="19">
        <v>6000</v>
      </c>
      <c r="J33" s="19">
        <v>7209.8</v>
      </c>
      <c r="K33" s="19"/>
      <c r="L33" s="19"/>
      <c r="M33" s="7"/>
      <c r="N33" s="7"/>
      <c r="O33" s="7"/>
      <c r="P33" s="7"/>
      <c r="Q33" s="7"/>
      <c r="R33" s="7"/>
      <c r="S33" s="7"/>
      <c r="T33" s="7">
        <v>2015</v>
      </c>
      <c r="U33" s="19">
        <v>12</v>
      </c>
      <c r="V33" s="19">
        <v>2017</v>
      </c>
      <c r="W33" s="7">
        <v>11</v>
      </c>
      <c r="X33" s="7" t="s">
        <v>998</v>
      </c>
      <c r="Y33" s="7">
        <v>18920688088</v>
      </c>
      <c r="Z33" s="6"/>
      <c r="AA33" s="3">
        <f t="shared" si="4"/>
        <v>0</v>
      </c>
    </row>
    <row r="34" spans="1:27" ht="84">
      <c r="A34" s="6">
        <v>27</v>
      </c>
      <c r="B34" s="12" t="s">
        <v>408</v>
      </c>
      <c r="C34" s="13" t="s">
        <v>409</v>
      </c>
      <c r="D34" s="7" t="s">
        <v>410</v>
      </c>
      <c r="E34" s="3" t="str">
        <f t="shared" si="3"/>
        <v>2017-2018</v>
      </c>
      <c r="F34" s="7" t="s">
        <v>411</v>
      </c>
      <c r="G34" s="14">
        <v>21173.919999999998</v>
      </c>
      <c r="H34" s="11"/>
      <c r="I34" s="11">
        <v>8777</v>
      </c>
      <c r="J34" s="11">
        <v>7003</v>
      </c>
      <c r="K34" s="11"/>
      <c r="L34" s="11"/>
      <c r="M34" s="11"/>
      <c r="N34" s="11"/>
      <c r="O34" s="11"/>
      <c r="P34" s="11"/>
      <c r="Q34" s="11"/>
      <c r="R34" s="11"/>
      <c r="S34" s="11"/>
      <c r="T34" s="11">
        <v>2017</v>
      </c>
      <c r="U34" s="11">
        <v>7</v>
      </c>
      <c r="V34" s="11">
        <v>2018</v>
      </c>
      <c r="W34" s="11">
        <v>2</v>
      </c>
      <c r="X34" s="7" t="s">
        <v>412</v>
      </c>
      <c r="Y34" s="7">
        <v>23866362</v>
      </c>
      <c r="Z34" s="6"/>
      <c r="AA34" s="3">
        <f t="shared" si="4"/>
        <v>0</v>
      </c>
    </row>
    <row r="35" spans="1:27" ht="84">
      <c r="A35" s="6">
        <v>28</v>
      </c>
      <c r="B35" s="12" t="s">
        <v>408</v>
      </c>
      <c r="C35" s="13" t="s">
        <v>413</v>
      </c>
      <c r="D35" s="7" t="s">
        <v>414</v>
      </c>
      <c r="E35" s="3" t="str">
        <f t="shared" si="3"/>
        <v>2017-2018</v>
      </c>
      <c r="F35" s="7" t="s">
        <v>411</v>
      </c>
      <c r="G35" s="14">
        <v>21173.919999999998</v>
      </c>
      <c r="H35" s="11"/>
      <c r="I35" s="11">
        <v>8777</v>
      </c>
      <c r="J35" s="11">
        <v>7003</v>
      </c>
      <c r="K35" s="11"/>
      <c r="L35" s="11"/>
      <c r="M35" s="11"/>
      <c r="N35" s="11"/>
      <c r="O35" s="11"/>
      <c r="P35" s="11"/>
      <c r="Q35" s="11"/>
      <c r="R35" s="11"/>
      <c r="S35" s="11"/>
      <c r="T35" s="11">
        <v>2017</v>
      </c>
      <c r="U35" s="11">
        <v>7</v>
      </c>
      <c r="V35" s="11">
        <v>2018</v>
      </c>
      <c r="W35" s="11">
        <v>2</v>
      </c>
      <c r="X35" s="7" t="s">
        <v>412</v>
      </c>
      <c r="Y35" s="7">
        <v>23866362</v>
      </c>
      <c r="Z35" s="6"/>
      <c r="AA35" s="3">
        <f t="shared" si="4"/>
        <v>0</v>
      </c>
    </row>
    <row r="36" spans="1:27" ht="72">
      <c r="A36" s="6">
        <v>29</v>
      </c>
      <c r="B36" s="12" t="s">
        <v>385</v>
      </c>
      <c r="C36" s="13" t="s">
        <v>415</v>
      </c>
      <c r="D36" s="7" t="s">
        <v>416</v>
      </c>
      <c r="E36" s="3" t="str">
        <f t="shared" si="3"/>
        <v>2017-2018</v>
      </c>
      <c r="F36" s="7" t="s">
        <v>417</v>
      </c>
      <c r="G36" s="14">
        <v>6000</v>
      </c>
      <c r="H36" s="11"/>
      <c r="I36" s="11"/>
      <c r="J36" s="11">
        <v>35000</v>
      </c>
      <c r="K36" s="11"/>
      <c r="L36" s="11"/>
      <c r="M36" s="11"/>
      <c r="N36" s="11"/>
      <c r="O36" s="11"/>
      <c r="P36" s="11"/>
      <c r="Q36" s="11"/>
      <c r="R36" s="11"/>
      <c r="S36" s="11"/>
      <c r="T36" s="11">
        <v>2017</v>
      </c>
      <c r="U36" s="11">
        <v>3</v>
      </c>
      <c r="V36" s="11">
        <v>2018</v>
      </c>
      <c r="W36" s="11">
        <v>3</v>
      </c>
      <c r="X36" s="7" t="s">
        <v>418</v>
      </c>
      <c r="Y36" s="7">
        <v>13803058066</v>
      </c>
      <c r="Z36" s="6"/>
      <c r="AA36" s="3">
        <f t="shared" si="4"/>
        <v>0</v>
      </c>
    </row>
    <row r="37" spans="1:27" ht="108">
      <c r="A37" s="6">
        <v>30</v>
      </c>
      <c r="B37" s="12" t="s">
        <v>1012</v>
      </c>
      <c r="C37" s="13" t="s">
        <v>1023</v>
      </c>
      <c r="D37" s="7" t="s">
        <v>1024</v>
      </c>
      <c r="E37" s="3" t="str">
        <f t="shared" si="3"/>
        <v>2017-2017</v>
      </c>
      <c r="F37" s="7" t="s">
        <v>1025</v>
      </c>
      <c r="G37" s="14">
        <v>20318</v>
      </c>
      <c r="H37" s="11"/>
      <c r="I37" s="11">
        <v>14223</v>
      </c>
      <c r="J37" s="11">
        <v>2600</v>
      </c>
      <c r="K37" s="11"/>
      <c r="L37" s="11"/>
      <c r="M37" s="11"/>
      <c r="N37" s="11"/>
      <c r="O37" s="11"/>
      <c r="P37" s="11"/>
      <c r="Q37" s="11"/>
      <c r="R37" s="11"/>
      <c r="S37" s="11"/>
      <c r="T37" s="11">
        <v>2017</v>
      </c>
      <c r="U37" s="11">
        <v>4</v>
      </c>
      <c r="V37" s="11">
        <v>2017</v>
      </c>
      <c r="W37" s="11">
        <v>9</v>
      </c>
      <c r="X37" s="7" t="s">
        <v>886</v>
      </c>
      <c r="Y37" s="7">
        <v>23786012</v>
      </c>
      <c r="Z37" s="6"/>
      <c r="AA37" s="3">
        <f t="shared" si="4"/>
        <v>0</v>
      </c>
    </row>
    <row r="38" spans="1:27" ht="72">
      <c r="A38" s="6">
        <v>31</v>
      </c>
      <c r="B38" s="12" t="s">
        <v>1012</v>
      </c>
      <c r="C38" s="13" t="s">
        <v>1026</v>
      </c>
      <c r="D38" s="7" t="s">
        <v>1027</v>
      </c>
      <c r="E38" s="3" t="str">
        <f t="shared" si="3"/>
        <v>2017-2018</v>
      </c>
      <c r="F38" s="7" t="s">
        <v>1025</v>
      </c>
      <c r="G38" s="14">
        <v>39696</v>
      </c>
      <c r="H38" s="11"/>
      <c r="I38" s="11">
        <v>27787</v>
      </c>
      <c r="J38" s="11">
        <v>2069.44</v>
      </c>
      <c r="K38" s="11"/>
      <c r="L38" s="11"/>
      <c r="M38" s="11"/>
      <c r="N38" s="11"/>
      <c r="O38" s="11"/>
      <c r="P38" s="11"/>
      <c r="Q38" s="11"/>
      <c r="R38" s="11"/>
      <c r="S38" s="11"/>
      <c r="T38" s="11">
        <v>2017</v>
      </c>
      <c r="U38" s="11">
        <v>11</v>
      </c>
      <c r="V38" s="11">
        <v>2018</v>
      </c>
      <c r="W38" s="11">
        <v>4</v>
      </c>
      <c r="X38" s="7" t="s">
        <v>886</v>
      </c>
      <c r="Y38" s="7">
        <v>23786012</v>
      </c>
      <c r="Z38" s="6"/>
      <c r="AA38" s="3">
        <f t="shared" si="4"/>
        <v>0</v>
      </c>
    </row>
    <row r="39" spans="1:27" ht="72">
      <c r="A39" s="6">
        <v>32</v>
      </c>
      <c r="B39" s="12" t="s">
        <v>118</v>
      </c>
      <c r="C39" s="13" t="s">
        <v>123</v>
      </c>
      <c r="D39" s="7" t="s">
        <v>124</v>
      </c>
      <c r="E39" s="3" t="str">
        <f t="shared" ref="E39:E70" si="6">T39&amp;-V39</f>
        <v>2017-2018</v>
      </c>
      <c r="F39" s="13" t="s">
        <v>125</v>
      </c>
      <c r="G39" s="14">
        <v>5658</v>
      </c>
      <c r="H39" s="11"/>
      <c r="I39" s="11">
        <v>3961</v>
      </c>
      <c r="J39" s="11">
        <v>1958.75</v>
      </c>
      <c r="K39" s="11"/>
      <c r="L39" s="11"/>
      <c r="M39" s="11"/>
      <c r="N39" s="11"/>
      <c r="O39" s="11"/>
      <c r="P39" s="11"/>
      <c r="Q39" s="11"/>
      <c r="R39" s="11"/>
      <c r="S39" s="11"/>
      <c r="T39" s="11">
        <v>2017</v>
      </c>
      <c r="U39" s="11">
        <v>11</v>
      </c>
      <c r="V39" s="11">
        <v>2018</v>
      </c>
      <c r="W39" s="11">
        <v>7</v>
      </c>
      <c r="X39" s="7" t="s">
        <v>886</v>
      </c>
      <c r="Y39" s="7">
        <v>23786012</v>
      </c>
      <c r="Z39" s="6"/>
      <c r="AA39" s="3">
        <f t="shared" si="4"/>
        <v>0</v>
      </c>
    </row>
    <row r="40" spans="1:27" ht="72">
      <c r="A40" s="6">
        <v>33</v>
      </c>
      <c r="B40" s="8" t="s">
        <v>970</v>
      </c>
      <c r="C40" s="9" t="s">
        <v>971</v>
      </c>
      <c r="D40" s="7" t="s">
        <v>972</v>
      </c>
      <c r="E40" s="3" t="str">
        <f t="shared" si="6"/>
        <v>2017-2018</v>
      </c>
      <c r="F40" s="7" t="s">
        <v>973</v>
      </c>
      <c r="G40" s="10">
        <v>13600</v>
      </c>
      <c r="H40" s="11"/>
      <c r="I40" s="11">
        <v>5000</v>
      </c>
      <c r="J40" s="11">
        <v>8918.98</v>
      </c>
      <c r="K40" s="11"/>
      <c r="L40" s="11"/>
      <c r="M40" s="11"/>
      <c r="N40" s="11"/>
      <c r="O40" s="11"/>
      <c r="P40" s="11"/>
      <c r="Q40" s="11"/>
      <c r="R40" s="11"/>
      <c r="S40" s="11"/>
      <c r="T40" s="11">
        <v>2017</v>
      </c>
      <c r="U40" s="11">
        <v>9</v>
      </c>
      <c r="V40" s="11">
        <v>2018</v>
      </c>
      <c r="W40" s="11">
        <v>12</v>
      </c>
      <c r="X40" s="7" t="s">
        <v>974</v>
      </c>
      <c r="Y40" s="7">
        <v>15510871647</v>
      </c>
      <c r="Z40" s="6"/>
      <c r="AA40" s="3">
        <f t="shared" si="4"/>
        <v>0</v>
      </c>
    </row>
    <row r="41" spans="1:27" ht="120">
      <c r="A41" s="6">
        <v>34</v>
      </c>
      <c r="B41" s="12" t="s">
        <v>1012</v>
      </c>
      <c r="C41" s="13" t="s">
        <v>1028</v>
      </c>
      <c r="D41" s="7" t="s">
        <v>1029</v>
      </c>
      <c r="E41" s="3" t="str">
        <f t="shared" si="6"/>
        <v>2017-2018</v>
      </c>
      <c r="F41" s="7" t="s">
        <v>1030</v>
      </c>
      <c r="G41" s="14">
        <v>120310</v>
      </c>
      <c r="H41" s="11"/>
      <c r="I41" s="11">
        <v>84214</v>
      </c>
      <c r="J41" s="11">
        <v>30144.13</v>
      </c>
      <c r="K41" s="11"/>
      <c r="L41" s="11"/>
      <c r="M41" s="11"/>
      <c r="N41" s="11"/>
      <c r="O41" s="11"/>
      <c r="P41" s="11"/>
      <c r="Q41" s="11"/>
      <c r="R41" s="11"/>
      <c r="S41" s="11"/>
      <c r="T41" s="11">
        <v>2017</v>
      </c>
      <c r="U41" s="11">
        <v>6</v>
      </c>
      <c r="V41" s="11">
        <v>2018</v>
      </c>
      <c r="W41" s="11">
        <v>12</v>
      </c>
      <c r="X41" s="7" t="s">
        <v>886</v>
      </c>
      <c r="Y41" s="7">
        <v>23786012</v>
      </c>
      <c r="Z41" s="6"/>
      <c r="AA41" s="3">
        <f t="shared" si="4"/>
        <v>0</v>
      </c>
    </row>
    <row r="42" spans="1:27" s="2" customFormat="1">
      <c r="A42" s="5" t="s">
        <v>214</v>
      </c>
      <c r="B42" s="5" t="s">
        <v>804</v>
      </c>
      <c r="C42" s="30"/>
      <c r="D42" s="15"/>
      <c r="E42" s="3" t="str">
        <f t="shared" si="6"/>
        <v>0</v>
      </c>
      <c r="F42" s="15"/>
      <c r="G42" s="31">
        <f t="shared" ref="G42:L42" si="7">SUM(G43:G92)</f>
        <v>8761253.6500000022</v>
      </c>
      <c r="H42" s="31">
        <f t="shared" si="7"/>
        <v>40000</v>
      </c>
      <c r="I42" s="31">
        <f t="shared" si="7"/>
        <v>1310896</v>
      </c>
      <c r="J42" s="31">
        <f t="shared" si="7"/>
        <v>10269924.619999999</v>
      </c>
      <c r="K42" s="31">
        <f t="shared" si="7"/>
        <v>3249377.3285105717</v>
      </c>
      <c r="L42" s="31">
        <f t="shared" si="7"/>
        <v>1250255.3599999999</v>
      </c>
      <c r="M42" s="31"/>
      <c r="N42" s="31"/>
      <c r="O42" s="31">
        <f>SUM(O43:O92)</f>
        <v>5553156.0999999996</v>
      </c>
      <c r="P42" s="31">
        <f>SUM(P43:P92)</f>
        <v>692877.1</v>
      </c>
      <c r="Q42" s="31">
        <f>SUM(Q43:Q92)</f>
        <v>887499</v>
      </c>
      <c r="R42" s="31">
        <f>SUM(R43:R92)</f>
        <v>3426606</v>
      </c>
      <c r="S42" s="31">
        <f>SUM(S43:S92)</f>
        <v>1484520.54</v>
      </c>
      <c r="T42" s="36"/>
      <c r="U42" s="36"/>
      <c r="V42" s="36"/>
      <c r="W42" s="36"/>
      <c r="X42" s="15"/>
      <c r="Y42" s="15"/>
      <c r="Z42" s="37"/>
      <c r="AA42" s="3">
        <f t="shared" si="4"/>
        <v>4499632.6885105716</v>
      </c>
    </row>
    <row r="43" spans="1:27" ht="36">
      <c r="A43" s="6">
        <v>35</v>
      </c>
      <c r="B43" s="7" t="s">
        <v>419</v>
      </c>
      <c r="C43" s="7" t="s">
        <v>420</v>
      </c>
      <c r="D43" s="7" t="s">
        <v>421</v>
      </c>
      <c r="E43" s="3" t="str">
        <f t="shared" si="6"/>
        <v>2017-2018</v>
      </c>
      <c r="F43" s="7" t="s">
        <v>522</v>
      </c>
      <c r="G43" s="7">
        <v>12000</v>
      </c>
      <c r="H43" s="7"/>
      <c r="I43" s="7"/>
      <c r="J43" s="7">
        <v>10507.1</v>
      </c>
      <c r="K43" s="7">
        <v>0</v>
      </c>
      <c r="L43" s="7">
        <v>3000</v>
      </c>
      <c r="M43" s="7" t="s">
        <v>532</v>
      </c>
      <c r="N43" s="7"/>
      <c r="O43" s="7"/>
      <c r="P43" s="7"/>
      <c r="Q43" s="7"/>
      <c r="R43" s="7"/>
      <c r="S43" s="7"/>
      <c r="T43" s="7">
        <v>2017</v>
      </c>
      <c r="U43" s="19">
        <v>5</v>
      </c>
      <c r="V43" s="19">
        <v>2018</v>
      </c>
      <c r="W43" s="7">
        <v>10</v>
      </c>
      <c r="X43" s="7" t="s">
        <v>422</v>
      </c>
      <c r="Y43" s="7">
        <v>13752246029</v>
      </c>
      <c r="Z43" s="7">
        <v>32577676</v>
      </c>
      <c r="AA43" s="3">
        <f t="shared" si="4"/>
        <v>3000</v>
      </c>
    </row>
    <row r="44" spans="1:27" ht="72">
      <c r="A44" s="6">
        <v>36</v>
      </c>
      <c r="B44" s="7" t="s">
        <v>687</v>
      </c>
      <c r="C44" s="7" t="s">
        <v>423</v>
      </c>
      <c r="D44" s="7" t="s">
        <v>424</v>
      </c>
      <c r="E44" s="3" t="str">
        <f t="shared" si="6"/>
        <v>2017-2018</v>
      </c>
      <c r="F44" s="7" t="s">
        <v>720</v>
      </c>
      <c r="G44" s="7">
        <v>6000</v>
      </c>
      <c r="H44" s="7"/>
      <c r="I44" s="7"/>
      <c r="J44" s="7">
        <v>1500</v>
      </c>
      <c r="K44" s="7">
        <v>0</v>
      </c>
      <c r="L44" s="7">
        <v>2300</v>
      </c>
      <c r="M44" s="7" t="s">
        <v>581</v>
      </c>
      <c r="N44" s="7"/>
      <c r="O44" s="7"/>
      <c r="P44" s="7"/>
      <c r="Q44" s="7"/>
      <c r="R44" s="7"/>
      <c r="S44" s="7"/>
      <c r="T44" s="7">
        <v>2017</v>
      </c>
      <c r="U44" s="7">
        <v>1</v>
      </c>
      <c r="V44" s="7">
        <v>2018</v>
      </c>
      <c r="W44" s="7">
        <v>12</v>
      </c>
      <c r="X44" s="19" t="s">
        <v>818</v>
      </c>
      <c r="Y44" s="19">
        <v>15620519625</v>
      </c>
      <c r="Z44" s="19" t="s">
        <v>425</v>
      </c>
      <c r="AA44" s="3">
        <f t="shared" si="4"/>
        <v>2300</v>
      </c>
    </row>
    <row r="45" spans="1:27" ht="36">
      <c r="A45" s="6">
        <v>37</v>
      </c>
      <c r="B45" s="7" t="s">
        <v>109</v>
      </c>
      <c r="C45" s="7" t="s">
        <v>110</v>
      </c>
      <c r="D45" s="7" t="s">
        <v>111</v>
      </c>
      <c r="E45" s="3" t="str">
        <f t="shared" si="6"/>
        <v>2016-2018</v>
      </c>
      <c r="F45" s="7" t="s">
        <v>720</v>
      </c>
      <c r="G45" s="7">
        <v>80000</v>
      </c>
      <c r="H45" s="7"/>
      <c r="I45" s="7">
        <v>42000</v>
      </c>
      <c r="J45" s="7">
        <v>60000</v>
      </c>
      <c r="K45" s="7">
        <v>5000</v>
      </c>
      <c r="L45" s="7">
        <v>40000</v>
      </c>
      <c r="M45" s="7" t="s">
        <v>532</v>
      </c>
      <c r="N45" s="7"/>
      <c r="O45" s="7">
        <v>5000</v>
      </c>
      <c r="P45" s="7">
        <v>3000</v>
      </c>
      <c r="Q45" s="7">
        <v>100000</v>
      </c>
      <c r="R45" s="7">
        <v>120000</v>
      </c>
      <c r="S45" s="7">
        <v>2015.5</v>
      </c>
      <c r="T45" s="7">
        <v>2016</v>
      </c>
      <c r="U45" s="7">
        <v>7</v>
      </c>
      <c r="V45" s="7">
        <v>2018</v>
      </c>
      <c r="W45" s="7">
        <v>12</v>
      </c>
      <c r="X45" s="7" t="s">
        <v>112</v>
      </c>
      <c r="Y45" s="7">
        <v>23006816</v>
      </c>
      <c r="Z45" s="7"/>
      <c r="AA45" s="3">
        <f t="shared" si="4"/>
        <v>45000</v>
      </c>
    </row>
    <row r="46" spans="1:27" ht="36">
      <c r="A46" s="6">
        <v>38</v>
      </c>
      <c r="B46" s="7" t="s">
        <v>687</v>
      </c>
      <c r="C46" s="7" t="s">
        <v>392</v>
      </c>
      <c r="D46" s="7" t="s">
        <v>393</v>
      </c>
      <c r="E46" s="3" t="str">
        <f t="shared" si="6"/>
        <v>2015-2017</v>
      </c>
      <c r="F46" s="7" t="s">
        <v>483</v>
      </c>
      <c r="G46" s="7">
        <v>18000</v>
      </c>
      <c r="H46" s="7"/>
      <c r="I46" s="7"/>
      <c r="J46" s="7"/>
      <c r="K46" s="7">
        <v>14043</v>
      </c>
      <c r="L46" s="7">
        <v>3957</v>
      </c>
      <c r="M46" s="7" t="s">
        <v>563</v>
      </c>
      <c r="N46" s="7" t="s">
        <v>609</v>
      </c>
      <c r="O46" s="7"/>
      <c r="P46" s="7"/>
      <c r="Q46" s="7"/>
      <c r="R46" s="7"/>
      <c r="S46" s="7"/>
      <c r="T46" s="7">
        <v>2015</v>
      </c>
      <c r="U46" s="7">
        <v>4</v>
      </c>
      <c r="V46" s="7">
        <v>2017</v>
      </c>
      <c r="W46" s="7">
        <v>4</v>
      </c>
      <c r="X46" s="19"/>
      <c r="Y46" s="19"/>
      <c r="Z46" s="19"/>
      <c r="AA46" s="3">
        <f t="shared" si="4"/>
        <v>18000</v>
      </c>
    </row>
    <row r="47" spans="1:27" ht="48">
      <c r="A47" s="6">
        <v>39</v>
      </c>
      <c r="B47" s="7" t="s">
        <v>687</v>
      </c>
      <c r="C47" s="7" t="s">
        <v>394</v>
      </c>
      <c r="D47" s="7" t="s">
        <v>395</v>
      </c>
      <c r="E47" s="3" t="str">
        <f t="shared" si="6"/>
        <v>2015-2017</v>
      </c>
      <c r="F47" s="7" t="s">
        <v>483</v>
      </c>
      <c r="G47" s="7">
        <v>5500</v>
      </c>
      <c r="H47" s="7"/>
      <c r="I47" s="7"/>
      <c r="J47" s="7"/>
      <c r="K47" s="7">
        <v>909</v>
      </c>
      <c r="L47" s="7">
        <v>700</v>
      </c>
      <c r="M47" s="7" t="s">
        <v>563</v>
      </c>
      <c r="N47" s="7"/>
      <c r="O47" s="7"/>
      <c r="P47" s="7"/>
      <c r="Q47" s="7"/>
      <c r="R47" s="7"/>
      <c r="S47" s="7"/>
      <c r="T47" s="7">
        <v>2015</v>
      </c>
      <c r="U47" s="7">
        <v>4</v>
      </c>
      <c r="V47" s="7">
        <v>2017</v>
      </c>
      <c r="W47" s="7">
        <v>4</v>
      </c>
      <c r="X47" s="7" t="s">
        <v>604</v>
      </c>
      <c r="Y47" s="7">
        <v>15602010899</v>
      </c>
      <c r="Z47" s="7">
        <v>867420233</v>
      </c>
      <c r="AA47" s="3">
        <f t="shared" si="4"/>
        <v>1609</v>
      </c>
    </row>
    <row r="48" spans="1:27" ht="84">
      <c r="A48" s="6">
        <v>40</v>
      </c>
      <c r="B48" s="7" t="s">
        <v>1050</v>
      </c>
      <c r="C48" s="7" t="s">
        <v>0</v>
      </c>
      <c r="D48" s="7" t="s">
        <v>1</v>
      </c>
      <c r="E48" s="3" t="str">
        <f t="shared" si="6"/>
        <v>2015-2017</v>
      </c>
      <c r="F48" s="7" t="s">
        <v>720</v>
      </c>
      <c r="G48" s="7">
        <v>12000</v>
      </c>
      <c r="H48" s="7">
        <v>0</v>
      </c>
      <c r="I48" s="7">
        <v>7000</v>
      </c>
      <c r="J48" s="7">
        <v>15500</v>
      </c>
      <c r="K48" s="7">
        <v>10000</v>
      </c>
      <c r="L48" s="7">
        <v>2000</v>
      </c>
      <c r="M48" s="7"/>
      <c r="N48" s="7"/>
      <c r="O48" s="7"/>
      <c r="P48" s="7"/>
      <c r="Q48" s="7"/>
      <c r="R48" s="7"/>
      <c r="S48" s="7"/>
      <c r="T48" s="7">
        <v>2015</v>
      </c>
      <c r="U48" s="7">
        <v>5</v>
      </c>
      <c r="V48" s="7">
        <v>2017</v>
      </c>
      <c r="W48" s="7">
        <v>6</v>
      </c>
      <c r="X48" s="7" t="s">
        <v>2</v>
      </c>
      <c r="Y48" s="7">
        <v>13920008391</v>
      </c>
      <c r="Z48" s="7"/>
      <c r="AA48" s="3">
        <f t="shared" si="4"/>
        <v>12000</v>
      </c>
    </row>
    <row r="49" spans="1:27">
      <c r="A49" s="6">
        <v>41</v>
      </c>
      <c r="B49" s="7" t="s">
        <v>149</v>
      </c>
      <c r="C49" s="7" t="s">
        <v>150</v>
      </c>
      <c r="D49" s="7" t="s">
        <v>151</v>
      </c>
      <c r="E49" s="3" t="str">
        <f t="shared" si="6"/>
        <v>2011-2017</v>
      </c>
      <c r="F49" s="7" t="s">
        <v>495</v>
      </c>
      <c r="G49" s="7">
        <v>75573.52</v>
      </c>
      <c r="H49" s="7"/>
      <c r="I49" s="7">
        <v>44138</v>
      </c>
      <c r="J49" s="7">
        <v>148360</v>
      </c>
      <c r="K49" s="7">
        <v>50438</v>
      </c>
      <c r="L49" s="7">
        <v>28166</v>
      </c>
      <c r="M49" s="7" t="s">
        <v>497</v>
      </c>
      <c r="N49" s="7"/>
      <c r="O49" s="7"/>
      <c r="P49" s="7"/>
      <c r="Q49" s="7"/>
      <c r="R49" s="7">
        <v>28166</v>
      </c>
      <c r="S49" s="7"/>
      <c r="T49" s="7">
        <v>2011</v>
      </c>
      <c r="U49" s="7">
        <v>11</v>
      </c>
      <c r="V49" s="7">
        <v>2017</v>
      </c>
      <c r="W49" s="7">
        <v>5</v>
      </c>
      <c r="X49" s="7" t="s">
        <v>152</v>
      </c>
      <c r="Y49" s="7">
        <v>13512898086</v>
      </c>
      <c r="Z49" s="7">
        <v>792573820</v>
      </c>
      <c r="AA49" s="3">
        <f t="shared" si="4"/>
        <v>78604</v>
      </c>
    </row>
    <row r="50" spans="1:27" ht="72">
      <c r="A50" s="6">
        <v>42</v>
      </c>
      <c r="B50" s="7" t="s">
        <v>802</v>
      </c>
      <c r="C50" s="7" t="s">
        <v>803</v>
      </c>
      <c r="D50" s="7" t="s">
        <v>805</v>
      </c>
      <c r="E50" s="3" t="str">
        <f t="shared" si="6"/>
        <v>2015-2017</v>
      </c>
      <c r="F50" s="7" t="s">
        <v>510</v>
      </c>
      <c r="G50" s="7">
        <v>84492</v>
      </c>
      <c r="H50" s="7">
        <v>0</v>
      </c>
      <c r="I50" s="7">
        <v>0</v>
      </c>
      <c r="J50" s="7">
        <v>22210</v>
      </c>
      <c r="K50" s="7">
        <v>2000</v>
      </c>
      <c r="L50" s="7">
        <v>5000</v>
      </c>
      <c r="M50" s="7" t="s">
        <v>807</v>
      </c>
      <c r="N50" s="7" t="s">
        <v>498</v>
      </c>
      <c r="O50" s="7">
        <v>34400</v>
      </c>
      <c r="P50" s="7">
        <v>18760</v>
      </c>
      <c r="Q50" s="7">
        <v>10475</v>
      </c>
      <c r="R50" s="7">
        <v>0</v>
      </c>
      <c r="S50" s="7">
        <v>0</v>
      </c>
      <c r="T50" s="7">
        <v>2015</v>
      </c>
      <c r="U50" s="7">
        <v>6</v>
      </c>
      <c r="V50" s="7">
        <v>2017</v>
      </c>
      <c r="W50" s="7">
        <v>12</v>
      </c>
      <c r="X50" s="6"/>
      <c r="Y50" s="6"/>
      <c r="Z50" s="6"/>
      <c r="AA50" s="3">
        <f t="shared" si="4"/>
        <v>7000</v>
      </c>
    </row>
    <row r="51" spans="1:27" ht="108">
      <c r="A51" s="6">
        <v>43</v>
      </c>
      <c r="B51" s="7" t="s">
        <v>118</v>
      </c>
      <c r="C51" s="7" t="s">
        <v>119</v>
      </c>
      <c r="D51" s="7" t="s">
        <v>120</v>
      </c>
      <c r="E51" s="3" t="str">
        <f t="shared" si="6"/>
        <v>2016-2017</v>
      </c>
      <c r="F51" s="7" t="s">
        <v>121</v>
      </c>
      <c r="G51" s="7">
        <v>8869</v>
      </c>
      <c r="H51" s="7" t="s">
        <v>511</v>
      </c>
      <c r="I51" s="7" t="s">
        <v>511</v>
      </c>
      <c r="J51" s="7">
        <v>3169.85</v>
      </c>
      <c r="K51" s="7">
        <v>430</v>
      </c>
      <c r="L51" s="7">
        <v>1936</v>
      </c>
      <c r="M51" s="7" t="s">
        <v>13</v>
      </c>
      <c r="N51" s="7" t="s">
        <v>498</v>
      </c>
      <c r="O51" s="7" t="s">
        <v>511</v>
      </c>
      <c r="P51" s="7" t="s">
        <v>511</v>
      </c>
      <c r="Q51" s="7" t="s">
        <v>511</v>
      </c>
      <c r="R51" s="7" t="s">
        <v>511</v>
      </c>
      <c r="S51" s="7" t="s">
        <v>511</v>
      </c>
      <c r="T51" s="7">
        <v>2016</v>
      </c>
      <c r="U51" s="7">
        <v>11</v>
      </c>
      <c r="V51" s="7">
        <v>2017</v>
      </c>
      <c r="W51" s="7" t="s">
        <v>511</v>
      </c>
      <c r="X51" s="6"/>
      <c r="Y51" s="6"/>
      <c r="Z51" s="6"/>
      <c r="AA51" s="3">
        <f t="shared" si="4"/>
        <v>2366</v>
      </c>
    </row>
    <row r="52" spans="1:27" s="2" customFormat="1">
      <c r="A52" s="5" t="s">
        <v>222</v>
      </c>
      <c r="B52" s="5" t="s">
        <v>537</v>
      </c>
      <c r="C52" s="30"/>
      <c r="D52" s="15"/>
      <c r="E52" s="3" t="str">
        <f t="shared" si="6"/>
        <v>0</v>
      </c>
      <c r="F52" s="15"/>
      <c r="G52" s="31">
        <f>SUM(G53:G69)</f>
        <v>394425.8</v>
      </c>
      <c r="H52" s="31">
        <f t="shared" ref="H52:S52" si="8">SUM(H53:H69)</f>
        <v>20000</v>
      </c>
      <c r="I52" s="31">
        <f t="shared" si="8"/>
        <v>31400</v>
      </c>
      <c r="J52" s="31">
        <f t="shared" si="8"/>
        <v>498393.10999999993</v>
      </c>
      <c r="K52" s="31">
        <f t="shared" si="8"/>
        <v>193200</v>
      </c>
      <c r="L52" s="31">
        <f t="shared" si="8"/>
        <v>148790</v>
      </c>
      <c r="M52" s="31"/>
      <c r="N52" s="31"/>
      <c r="O52" s="31">
        <f t="shared" si="8"/>
        <v>273500</v>
      </c>
      <c r="P52" s="31">
        <f t="shared" si="8"/>
        <v>27730.2</v>
      </c>
      <c r="Q52" s="31">
        <f t="shared" si="8"/>
        <v>10953.6</v>
      </c>
      <c r="R52" s="31">
        <f t="shared" si="8"/>
        <v>198500</v>
      </c>
      <c r="S52" s="31">
        <f t="shared" si="8"/>
        <v>217000</v>
      </c>
      <c r="T52" s="36"/>
      <c r="U52" s="36"/>
      <c r="V52" s="36"/>
      <c r="W52" s="36"/>
      <c r="X52" s="15"/>
      <c r="Y52" s="15"/>
      <c r="Z52" s="37"/>
      <c r="AA52" s="3">
        <f t="shared" si="4"/>
        <v>341990</v>
      </c>
    </row>
    <row r="53" spans="1:27" ht="108">
      <c r="A53" s="6">
        <v>44</v>
      </c>
      <c r="B53" s="7" t="s">
        <v>900</v>
      </c>
      <c r="C53" s="7" t="s">
        <v>901</v>
      </c>
      <c r="D53" s="7" t="s">
        <v>902</v>
      </c>
      <c r="E53" s="3" t="str">
        <f t="shared" si="6"/>
        <v>2017-2018</v>
      </c>
      <c r="F53" s="7" t="s">
        <v>510</v>
      </c>
      <c r="G53" s="7">
        <v>14000</v>
      </c>
      <c r="H53" s="7">
        <v>0</v>
      </c>
      <c r="I53" s="7">
        <v>7000</v>
      </c>
      <c r="J53" s="7" t="s">
        <v>903</v>
      </c>
      <c r="K53" s="7">
        <v>0</v>
      </c>
      <c r="L53" s="7">
        <v>2000</v>
      </c>
      <c r="M53" s="7" t="s">
        <v>904</v>
      </c>
      <c r="N53" s="7" t="s">
        <v>609</v>
      </c>
      <c r="O53" s="16">
        <v>50000</v>
      </c>
      <c r="P53" s="16">
        <v>10000</v>
      </c>
      <c r="Q53" s="16">
        <v>6100</v>
      </c>
      <c r="R53" s="16">
        <v>0</v>
      </c>
      <c r="S53" s="16">
        <v>0</v>
      </c>
      <c r="T53" s="16">
        <v>2017</v>
      </c>
      <c r="U53" s="19">
        <v>5</v>
      </c>
      <c r="V53" s="19">
        <v>2018</v>
      </c>
      <c r="W53" s="16">
        <v>7</v>
      </c>
      <c r="X53" s="16" t="s">
        <v>905</v>
      </c>
      <c r="Y53" s="16">
        <v>13821712688</v>
      </c>
      <c r="Z53" s="16">
        <v>751714632</v>
      </c>
      <c r="AA53" s="3">
        <f t="shared" si="4"/>
        <v>2000</v>
      </c>
    </row>
    <row r="54" spans="1:27" ht="108">
      <c r="A54" s="6">
        <v>45</v>
      </c>
      <c r="B54" s="7" t="s">
        <v>900</v>
      </c>
      <c r="C54" s="7" t="s">
        <v>906</v>
      </c>
      <c r="D54" s="7" t="s">
        <v>907</v>
      </c>
      <c r="E54" s="3" t="str">
        <f t="shared" si="6"/>
        <v>2017-2018</v>
      </c>
      <c r="F54" s="7" t="s">
        <v>510</v>
      </c>
      <c r="G54" s="7">
        <v>6000</v>
      </c>
      <c r="H54" s="7">
        <v>0</v>
      </c>
      <c r="I54" s="7">
        <v>500</v>
      </c>
      <c r="J54" s="7">
        <v>0</v>
      </c>
      <c r="K54" s="7">
        <v>0</v>
      </c>
      <c r="L54" s="7">
        <v>1000</v>
      </c>
      <c r="M54" s="7" t="s">
        <v>908</v>
      </c>
      <c r="N54" s="7" t="s">
        <v>498</v>
      </c>
      <c r="O54" s="16"/>
      <c r="P54" s="16"/>
      <c r="Q54" s="16"/>
      <c r="R54" s="16"/>
      <c r="S54" s="16"/>
      <c r="T54" s="16">
        <v>2017</v>
      </c>
      <c r="U54" s="19">
        <v>5</v>
      </c>
      <c r="V54" s="19">
        <v>2018</v>
      </c>
      <c r="W54" s="16">
        <v>7</v>
      </c>
      <c r="X54" s="19" t="s">
        <v>905</v>
      </c>
      <c r="Y54" s="19">
        <v>13821712688</v>
      </c>
      <c r="Z54" s="38" t="s">
        <v>909</v>
      </c>
      <c r="AA54" s="3">
        <f t="shared" si="4"/>
        <v>1000</v>
      </c>
    </row>
    <row r="55" spans="1:27" ht="409.5">
      <c r="A55" s="6">
        <v>46</v>
      </c>
      <c r="B55" s="19" t="s">
        <v>1031</v>
      </c>
      <c r="C55" s="19" t="s">
        <v>1032</v>
      </c>
      <c r="D55" s="19" t="s">
        <v>1033</v>
      </c>
      <c r="E55" s="3" t="str">
        <f t="shared" si="6"/>
        <v>0</v>
      </c>
      <c r="F55" s="19" t="s">
        <v>522</v>
      </c>
      <c r="G55" s="19">
        <v>30000</v>
      </c>
      <c r="H55" s="19"/>
      <c r="I55" s="19"/>
      <c r="J55" s="19"/>
      <c r="K55" s="19"/>
      <c r="L55" s="19">
        <v>15000</v>
      </c>
      <c r="M55" s="19" t="s">
        <v>763</v>
      </c>
      <c r="N55" s="19"/>
      <c r="O55" s="19"/>
      <c r="P55" s="19"/>
      <c r="Q55" s="19"/>
      <c r="R55" s="19"/>
      <c r="S55" s="19"/>
      <c r="T55" s="19"/>
      <c r="U55" s="19"/>
      <c r="V55" s="19"/>
      <c r="W55" s="19"/>
      <c r="X55" s="7"/>
      <c r="Y55" s="7"/>
      <c r="Z55" s="7"/>
      <c r="AA55" s="3">
        <f t="shared" si="4"/>
        <v>15000</v>
      </c>
    </row>
    <row r="56" spans="1:27" ht="48">
      <c r="A56" s="6">
        <v>47</v>
      </c>
      <c r="B56" s="10" t="s">
        <v>965</v>
      </c>
      <c r="C56" s="10" t="s">
        <v>966</v>
      </c>
      <c r="D56" s="10" t="s">
        <v>967</v>
      </c>
      <c r="E56" s="3" t="str">
        <f t="shared" si="6"/>
        <v>2016-2018</v>
      </c>
      <c r="F56" s="10" t="s">
        <v>968</v>
      </c>
      <c r="G56" s="10">
        <v>8000</v>
      </c>
      <c r="H56" s="22"/>
      <c r="I56" s="22"/>
      <c r="J56" s="16">
        <v>2284.9</v>
      </c>
      <c r="K56" s="16">
        <v>1500</v>
      </c>
      <c r="L56" s="16">
        <v>3000</v>
      </c>
      <c r="M56" s="22"/>
      <c r="N56" s="22"/>
      <c r="O56" s="22"/>
      <c r="P56" s="22"/>
      <c r="Q56" s="22"/>
      <c r="R56" s="22"/>
      <c r="S56" s="22"/>
      <c r="T56" s="22">
        <v>2016</v>
      </c>
      <c r="U56" s="22">
        <v>5</v>
      </c>
      <c r="V56" s="22">
        <v>2018</v>
      </c>
      <c r="W56" s="22">
        <v>12</v>
      </c>
      <c r="X56" s="24" t="s">
        <v>969</v>
      </c>
      <c r="Y56" s="24">
        <v>13820236478</v>
      </c>
      <c r="Z56" s="35"/>
      <c r="AA56" s="3">
        <f t="shared" si="4"/>
        <v>4500</v>
      </c>
    </row>
    <row r="57" spans="1:27" ht="24">
      <c r="A57" s="6">
        <v>48</v>
      </c>
      <c r="B57" s="7" t="s">
        <v>1043</v>
      </c>
      <c r="C57" s="7" t="s">
        <v>1044</v>
      </c>
      <c r="D57" s="7" t="s">
        <v>1045</v>
      </c>
      <c r="E57" s="3" t="str">
        <f t="shared" si="6"/>
        <v>2015-2018</v>
      </c>
      <c r="F57" s="7" t="s">
        <v>587</v>
      </c>
      <c r="G57" s="7">
        <v>5500</v>
      </c>
      <c r="H57" s="7"/>
      <c r="I57" s="7"/>
      <c r="J57" s="7"/>
      <c r="K57" s="7">
        <v>5500</v>
      </c>
      <c r="L57" s="7">
        <v>0</v>
      </c>
      <c r="M57" s="7" t="s">
        <v>563</v>
      </c>
      <c r="N57" s="7"/>
      <c r="O57" s="7">
        <v>10000</v>
      </c>
      <c r="P57" s="7">
        <v>1000</v>
      </c>
      <c r="Q57" s="7">
        <v>200</v>
      </c>
      <c r="R57" s="7"/>
      <c r="S57" s="7"/>
      <c r="T57" s="7">
        <v>2015</v>
      </c>
      <c r="U57" s="7">
        <v>3</v>
      </c>
      <c r="V57" s="7">
        <v>2018</v>
      </c>
      <c r="W57" s="7">
        <v>6</v>
      </c>
      <c r="X57" s="7"/>
      <c r="Y57" s="7"/>
      <c r="Z57" s="7"/>
      <c r="AA57" s="3">
        <f t="shared" si="4"/>
        <v>5500</v>
      </c>
    </row>
    <row r="58" spans="1:27" ht="24">
      <c r="A58" s="6">
        <v>49</v>
      </c>
      <c r="B58" s="7" t="s">
        <v>535</v>
      </c>
      <c r="C58" s="7" t="s">
        <v>536</v>
      </c>
      <c r="D58" s="7" t="s">
        <v>538</v>
      </c>
      <c r="E58" s="3" t="str">
        <f t="shared" si="6"/>
        <v>2015-2017</v>
      </c>
      <c r="F58" s="7" t="s">
        <v>539</v>
      </c>
      <c r="G58" s="7">
        <v>10000</v>
      </c>
      <c r="H58" s="7"/>
      <c r="I58" s="7"/>
      <c r="J58" s="7">
        <v>116637</v>
      </c>
      <c r="K58" s="7">
        <v>5000</v>
      </c>
      <c r="L58" s="7">
        <v>5000</v>
      </c>
      <c r="M58" s="7" t="s">
        <v>497</v>
      </c>
      <c r="N58" s="7" t="s">
        <v>498</v>
      </c>
      <c r="O58" s="7"/>
      <c r="P58" s="7"/>
      <c r="Q58" s="7"/>
      <c r="R58" s="7"/>
      <c r="S58" s="7"/>
      <c r="T58" s="7">
        <v>2015</v>
      </c>
      <c r="U58" s="7">
        <v>12</v>
      </c>
      <c r="V58" s="7">
        <v>2017</v>
      </c>
      <c r="W58" s="7">
        <v>12</v>
      </c>
      <c r="X58" s="7" t="s">
        <v>426</v>
      </c>
      <c r="Y58" s="7">
        <v>18622333552</v>
      </c>
      <c r="Z58" s="7"/>
      <c r="AA58" s="3">
        <f t="shared" si="4"/>
        <v>10000</v>
      </c>
    </row>
    <row r="59" spans="1:27" ht="96">
      <c r="A59" s="6">
        <v>50</v>
      </c>
      <c r="B59" s="7" t="s">
        <v>601</v>
      </c>
      <c r="C59" s="7" t="s">
        <v>605</v>
      </c>
      <c r="D59" s="7" t="s">
        <v>606</v>
      </c>
      <c r="E59" s="3" t="str">
        <f t="shared" si="6"/>
        <v>2012-2017</v>
      </c>
      <c r="F59" s="7" t="s">
        <v>607</v>
      </c>
      <c r="G59" s="7">
        <v>25000</v>
      </c>
      <c r="H59" s="7">
        <v>20000</v>
      </c>
      <c r="I59" s="7">
        <v>5000</v>
      </c>
      <c r="J59" s="7">
        <v>44000</v>
      </c>
      <c r="K59" s="7">
        <v>19000</v>
      </c>
      <c r="L59" s="7">
        <v>6000</v>
      </c>
      <c r="M59" s="7" t="s">
        <v>608</v>
      </c>
      <c r="N59" s="7" t="s">
        <v>609</v>
      </c>
      <c r="O59" s="7">
        <v>16000</v>
      </c>
      <c r="P59" s="7">
        <v>3100</v>
      </c>
      <c r="Q59" s="7">
        <v>760</v>
      </c>
      <c r="R59" s="7">
        <v>10000</v>
      </c>
      <c r="S59" s="7">
        <v>16000</v>
      </c>
      <c r="T59" s="7">
        <v>2012</v>
      </c>
      <c r="U59" s="7">
        <v>10</v>
      </c>
      <c r="V59" s="7">
        <v>2017</v>
      </c>
      <c r="W59" s="7">
        <v>10</v>
      </c>
      <c r="X59" s="7" t="s">
        <v>418</v>
      </c>
      <c r="Y59" s="7">
        <v>13803058066</v>
      </c>
      <c r="Z59" s="7"/>
      <c r="AA59" s="3">
        <f t="shared" si="4"/>
        <v>25000</v>
      </c>
    </row>
    <row r="60" spans="1:27" ht="36">
      <c r="A60" s="6">
        <v>51</v>
      </c>
      <c r="B60" s="7" t="s">
        <v>153</v>
      </c>
      <c r="C60" s="7" t="s">
        <v>154</v>
      </c>
      <c r="D60" s="7" t="s">
        <v>155</v>
      </c>
      <c r="E60" s="3" t="str">
        <f t="shared" si="6"/>
        <v>2014-2017</v>
      </c>
      <c r="F60" s="7" t="s">
        <v>561</v>
      </c>
      <c r="G60" s="7">
        <v>30000</v>
      </c>
      <c r="H60" s="7"/>
      <c r="I60" s="7">
        <v>10000</v>
      </c>
      <c r="J60" s="7">
        <v>20778</v>
      </c>
      <c r="K60" s="7">
        <v>30000</v>
      </c>
      <c r="L60" s="7">
        <v>0</v>
      </c>
      <c r="M60" s="7" t="s">
        <v>497</v>
      </c>
      <c r="N60" s="7"/>
      <c r="O60" s="7">
        <v>61000</v>
      </c>
      <c r="P60" s="7">
        <v>5930</v>
      </c>
      <c r="Q60" s="7">
        <v>1708</v>
      </c>
      <c r="R60" s="7">
        <v>60000</v>
      </c>
      <c r="S60" s="7"/>
      <c r="T60" s="7">
        <v>2014</v>
      </c>
      <c r="U60" s="7">
        <v>1</v>
      </c>
      <c r="V60" s="7">
        <v>2017</v>
      </c>
      <c r="W60" s="7">
        <v>6</v>
      </c>
      <c r="X60" s="7"/>
      <c r="Y60" s="7"/>
      <c r="Z60" s="7"/>
      <c r="AA60" s="3">
        <f t="shared" si="4"/>
        <v>30000</v>
      </c>
    </row>
    <row r="61" spans="1:27" ht="48">
      <c r="A61" s="6">
        <v>52</v>
      </c>
      <c r="B61" s="7" t="s">
        <v>814</v>
      </c>
      <c r="C61" s="7" t="s">
        <v>819</v>
      </c>
      <c r="D61" s="7" t="s">
        <v>816</v>
      </c>
      <c r="E61" s="3" t="str">
        <f t="shared" si="6"/>
        <v>2015-2017</v>
      </c>
      <c r="F61" s="7" t="s">
        <v>522</v>
      </c>
      <c r="G61" s="7">
        <v>53200</v>
      </c>
      <c r="H61" s="7"/>
      <c r="I61" s="7"/>
      <c r="J61" s="7">
        <v>133333.29999999999</v>
      </c>
      <c r="K61" s="7">
        <v>53200</v>
      </c>
      <c r="L61" s="7">
        <v>2000</v>
      </c>
      <c r="M61" s="7" t="s">
        <v>821</v>
      </c>
      <c r="N61" s="7" t="s">
        <v>609</v>
      </c>
      <c r="O61" s="7"/>
      <c r="P61" s="7">
        <v>2500</v>
      </c>
      <c r="Q61" s="7">
        <v>145.6</v>
      </c>
      <c r="R61" s="7">
        <v>42000</v>
      </c>
      <c r="S61" s="7">
        <v>55000</v>
      </c>
      <c r="T61" s="7">
        <v>2015</v>
      </c>
      <c r="U61" s="7">
        <v>11</v>
      </c>
      <c r="V61" s="7">
        <v>2017</v>
      </c>
      <c r="W61" s="7">
        <v>6</v>
      </c>
      <c r="X61" s="7"/>
      <c r="Y61" s="7"/>
      <c r="Z61" s="7"/>
      <c r="AA61" s="3">
        <f t="shared" si="4"/>
        <v>55200</v>
      </c>
    </row>
    <row r="62" spans="1:27" ht="24">
      <c r="A62" s="6">
        <v>53</v>
      </c>
      <c r="B62" s="7" t="s">
        <v>959</v>
      </c>
      <c r="C62" s="7" t="s">
        <v>960</v>
      </c>
      <c r="D62" s="7" t="s">
        <v>961</v>
      </c>
      <c r="E62" s="3" t="str">
        <f t="shared" si="6"/>
        <v>2014-2017</v>
      </c>
      <c r="F62" s="7" t="s">
        <v>962</v>
      </c>
      <c r="G62" s="7">
        <v>10136.799999999999</v>
      </c>
      <c r="H62" s="7"/>
      <c r="I62" s="7"/>
      <c r="J62" s="7">
        <v>14327.24</v>
      </c>
      <c r="K62" s="7">
        <v>5800</v>
      </c>
      <c r="L62" s="7">
        <v>1000</v>
      </c>
      <c r="M62" s="7" t="s">
        <v>963</v>
      </c>
      <c r="N62" s="7" t="s">
        <v>498</v>
      </c>
      <c r="O62" s="7">
        <v>1500</v>
      </c>
      <c r="P62" s="7">
        <v>200</v>
      </c>
      <c r="Q62" s="7">
        <v>200</v>
      </c>
      <c r="R62" s="7">
        <v>1500</v>
      </c>
      <c r="S62" s="7"/>
      <c r="T62" s="7">
        <v>2014</v>
      </c>
      <c r="U62" s="7">
        <v>10</v>
      </c>
      <c r="V62" s="7">
        <v>2017</v>
      </c>
      <c r="W62" s="7">
        <v>12</v>
      </c>
      <c r="X62" s="7" t="s">
        <v>964</v>
      </c>
      <c r="Y62" s="7">
        <v>13803083482</v>
      </c>
      <c r="Z62" s="7"/>
      <c r="AA62" s="3">
        <f t="shared" si="4"/>
        <v>6800</v>
      </c>
    </row>
    <row r="63" spans="1:27" ht="36">
      <c r="A63" s="6">
        <v>54</v>
      </c>
      <c r="B63" s="7" t="s">
        <v>717</v>
      </c>
      <c r="C63" s="7" t="s">
        <v>718</v>
      </c>
      <c r="D63" s="7" t="s">
        <v>719</v>
      </c>
      <c r="E63" s="3" t="str">
        <f t="shared" si="6"/>
        <v>2015-2017</v>
      </c>
      <c r="F63" s="7" t="s">
        <v>720</v>
      </c>
      <c r="G63" s="7">
        <v>5000</v>
      </c>
      <c r="H63" s="7"/>
      <c r="I63" s="7">
        <v>600</v>
      </c>
      <c r="J63" s="7">
        <v>0</v>
      </c>
      <c r="K63" s="7">
        <v>4500</v>
      </c>
      <c r="L63" s="7">
        <v>500</v>
      </c>
      <c r="M63" s="7" t="s">
        <v>497</v>
      </c>
      <c r="N63" s="7"/>
      <c r="O63" s="7"/>
      <c r="P63" s="7"/>
      <c r="Q63" s="7"/>
      <c r="R63" s="7"/>
      <c r="S63" s="7"/>
      <c r="T63" s="7">
        <v>2015</v>
      </c>
      <c r="U63" s="7">
        <v>12</v>
      </c>
      <c r="V63" s="7">
        <v>2017</v>
      </c>
      <c r="W63" s="7">
        <v>12</v>
      </c>
      <c r="X63" s="7" t="s">
        <v>427</v>
      </c>
      <c r="Y63" s="7">
        <v>18602226487</v>
      </c>
      <c r="Z63" s="7"/>
      <c r="AA63" s="3">
        <f t="shared" si="4"/>
        <v>5000</v>
      </c>
    </row>
    <row r="64" spans="1:27" ht="84">
      <c r="A64" s="6">
        <v>55</v>
      </c>
      <c r="B64" s="7" t="s">
        <v>14</v>
      </c>
      <c r="C64" s="7" t="s">
        <v>15</v>
      </c>
      <c r="D64" s="7" t="s">
        <v>16</v>
      </c>
      <c r="E64" s="3" t="str">
        <f t="shared" si="6"/>
        <v>2015-2017</v>
      </c>
      <c r="F64" s="7" t="s">
        <v>561</v>
      </c>
      <c r="G64" s="7">
        <v>8600</v>
      </c>
      <c r="H64" s="7"/>
      <c r="I64" s="7">
        <v>5100</v>
      </c>
      <c r="J64" s="7">
        <v>9242</v>
      </c>
      <c r="K64" s="7">
        <v>4000</v>
      </c>
      <c r="L64" s="7">
        <v>4590</v>
      </c>
      <c r="M64" s="7" t="s">
        <v>497</v>
      </c>
      <c r="N64" s="7"/>
      <c r="O64" s="7"/>
      <c r="P64" s="7"/>
      <c r="Q64" s="7"/>
      <c r="R64" s="7"/>
      <c r="S64" s="7"/>
      <c r="T64" s="7">
        <v>2015</v>
      </c>
      <c r="U64" s="7">
        <v>9</v>
      </c>
      <c r="V64" s="7">
        <v>2017</v>
      </c>
      <c r="W64" s="7">
        <v>7</v>
      </c>
      <c r="X64" s="7" t="s">
        <v>17</v>
      </c>
      <c r="Y64" s="7">
        <v>18622336989</v>
      </c>
      <c r="Z64" s="7">
        <v>2500716736</v>
      </c>
      <c r="AA64" s="3">
        <f t="shared" si="4"/>
        <v>8590</v>
      </c>
    </row>
    <row r="65" spans="1:27" ht="48">
      <c r="A65" s="6">
        <v>56</v>
      </c>
      <c r="B65" s="7" t="s">
        <v>428</v>
      </c>
      <c r="C65" s="7" t="s">
        <v>429</v>
      </c>
      <c r="D65" s="7" t="s">
        <v>430</v>
      </c>
      <c r="E65" s="3" t="str">
        <f t="shared" si="6"/>
        <v>2016-2017</v>
      </c>
      <c r="F65" s="7" t="s">
        <v>561</v>
      </c>
      <c r="G65" s="7">
        <v>12789</v>
      </c>
      <c r="H65" s="7"/>
      <c r="I65" s="7"/>
      <c r="J65" s="7"/>
      <c r="K65" s="7"/>
      <c r="L65" s="7">
        <v>7000</v>
      </c>
      <c r="M65" s="7" t="s">
        <v>497</v>
      </c>
      <c r="N65" s="7"/>
      <c r="O65" s="7"/>
      <c r="P65" s="7"/>
      <c r="Q65" s="7"/>
      <c r="R65" s="7"/>
      <c r="S65" s="7"/>
      <c r="T65" s="7">
        <v>2016</v>
      </c>
      <c r="U65" s="7">
        <v>1</v>
      </c>
      <c r="V65" s="7">
        <v>2017</v>
      </c>
      <c r="W65" s="7">
        <v>9</v>
      </c>
      <c r="X65" s="18"/>
      <c r="Y65" s="18"/>
      <c r="Z65" s="18"/>
      <c r="AA65" s="3">
        <f t="shared" si="4"/>
        <v>7000</v>
      </c>
    </row>
    <row r="66" spans="1:27" ht="48">
      <c r="A66" s="6">
        <v>57</v>
      </c>
      <c r="B66" s="7" t="s">
        <v>385</v>
      </c>
      <c r="C66" s="7" t="s">
        <v>386</v>
      </c>
      <c r="D66" s="7" t="s">
        <v>387</v>
      </c>
      <c r="E66" s="3" t="str">
        <f t="shared" si="6"/>
        <v>2016-2017</v>
      </c>
      <c r="F66" s="7" t="s">
        <v>711</v>
      </c>
      <c r="G66" s="7">
        <v>150000</v>
      </c>
      <c r="H66" s="7">
        <v>0</v>
      </c>
      <c r="I66" s="7">
        <v>0</v>
      </c>
      <c r="J66" s="7">
        <v>100000</v>
      </c>
      <c r="K66" s="7">
        <v>50000</v>
      </c>
      <c r="L66" s="7">
        <v>100000</v>
      </c>
      <c r="M66" s="7" t="s">
        <v>497</v>
      </c>
      <c r="N66" s="7"/>
      <c r="O66" s="7">
        <v>50000</v>
      </c>
      <c r="P66" s="7">
        <v>5000</v>
      </c>
      <c r="Q66" s="7">
        <v>1700</v>
      </c>
      <c r="R66" s="7">
        <v>0</v>
      </c>
      <c r="S66" s="7">
        <v>50000</v>
      </c>
      <c r="T66" s="7">
        <v>2016</v>
      </c>
      <c r="U66" s="7">
        <v>6</v>
      </c>
      <c r="V66" s="7">
        <v>2017</v>
      </c>
      <c r="W66" s="7">
        <v>6</v>
      </c>
      <c r="X66" s="7"/>
      <c r="Y66" s="7"/>
      <c r="Z66" s="7"/>
      <c r="AA66" s="3">
        <f t="shared" si="4"/>
        <v>150000</v>
      </c>
    </row>
    <row r="67" spans="1:27" ht="48">
      <c r="A67" s="6">
        <v>58</v>
      </c>
      <c r="B67" s="7" t="s">
        <v>59</v>
      </c>
      <c r="C67" s="7" t="s">
        <v>60</v>
      </c>
      <c r="D67" s="7" t="s">
        <v>61</v>
      </c>
      <c r="E67" s="3" t="str">
        <f t="shared" si="6"/>
        <v>2015-2017</v>
      </c>
      <c r="F67" s="7" t="s">
        <v>62</v>
      </c>
      <c r="G67" s="7">
        <v>14700</v>
      </c>
      <c r="H67" s="7"/>
      <c r="I67" s="7">
        <v>3200</v>
      </c>
      <c r="J67" s="7">
        <v>47015.7</v>
      </c>
      <c r="K67" s="7">
        <v>14700</v>
      </c>
      <c r="L67" s="7">
        <v>1700</v>
      </c>
      <c r="M67" s="41">
        <v>1</v>
      </c>
      <c r="N67" s="7" t="s">
        <v>498</v>
      </c>
      <c r="O67" s="7">
        <v>85000</v>
      </c>
      <c r="P67" s="7">
        <v>0.2</v>
      </c>
      <c r="Q67" s="7">
        <v>140</v>
      </c>
      <c r="R67" s="7">
        <v>85000</v>
      </c>
      <c r="S67" s="7">
        <v>96000</v>
      </c>
      <c r="T67" s="7">
        <v>2015</v>
      </c>
      <c r="U67" s="7">
        <v>12</v>
      </c>
      <c r="V67" s="7">
        <v>2017</v>
      </c>
      <c r="W67" s="7">
        <v>12</v>
      </c>
      <c r="X67" s="19" t="s">
        <v>64</v>
      </c>
      <c r="Y67" s="19">
        <v>18698069855</v>
      </c>
      <c r="Z67" s="35"/>
      <c r="AA67" s="3">
        <f t="shared" si="4"/>
        <v>16400</v>
      </c>
    </row>
    <row r="68" spans="1:27" ht="60">
      <c r="A68" s="6">
        <v>59</v>
      </c>
      <c r="B68" s="19" t="s">
        <v>135</v>
      </c>
      <c r="C68" s="7" t="s">
        <v>136</v>
      </c>
      <c r="D68" s="7" t="s">
        <v>137</v>
      </c>
      <c r="E68" s="3" t="str">
        <f t="shared" si="6"/>
        <v>2017-2018</v>
      </c>
      <c r="F68" s="7" t="s">
        <v>690</v>
      </c>
      <c r="G68" s="19">
        <v>6100</v>
      </c>
      <c r="H68" s="19"/>
      <c r="I68" s="19"/>
      <c r="J68" s="19">
        <v>1525</v>
      </c>
      <c r="K68" s="19"/>
      <c r="L68" s="19"/>
      <c r="M68" s="7"/>
      <c r="N68" s="7"/>
      <c r="O68" s="7"/>
      <c r="P68" s="7"/>
      <c r="Q68" s="7"/>
      <c r="R68" s="7"/>
      <c r="S68" s="7"/>
      <c r="T68" s="7">
        <v>2017</v>
      </c>
      <c r="U68" s="19">
        <v>3</v>
      </c>
      <c r="V68" s="19">
        <v>2018</v>
      </c>
      <c r="W68" s="19">
        <v>5</v>
      </c>
      <c r="X68" s="19" t="s">
        <v>138</v>
      </c>
      <c r="Y68" s="19">
        <v>18502285567</v>
      </c>
      <c r="Z68" s="6"/>
      <c r="AA68" s="3">
        <f t="shared" si="4"/>
        <v>0</v>
      </c>
    </row>
    <row r="69" spans="1:27" ht="132">
      <c r="A69" s="6">
        <v>60</v>
      </c>
      <c r="B69" s="19" t="s">
        <v>999</v>
      </c>
      <c r="C69" s="19" t="s">
        <v>1002</v>
      </c>
      <c r="D69" s="7" t="s">
        <v>1003</v>
      </c>
      <c r="E69" s="3" t="str">
        <f t="shared" si="6"/>
        <v>2016-2017</v>
      </c>
      <c r="F69" s="7" t="s">
        <v>1004</v>
      </c>
      <c r="G69" s="19">
        <v>5400</v>
      </c>
      <c r="H69" s="19"/>
      <c r="I69" s="19"/>
      <c r="J69" s="19">
        <v>9249.9699999999993</v>
      </c>
      <c r="K69" s="19"/>
      <c r="L69" s="19"/>
      <c r="M69" s="7"/>
      <c r="N69" s="7"/>
      <c r="O69" s="19"/>
      <c r="P69" s="19"/>
      <c r="Q69" s="19"/>
      <c r="R69" s="19"/>
      <c r="S69" s="19"/>
      <c r="T69" s="19">
        <v>2016</v>
      </c>
      <c r="U69" s="19">
        <v>12</v>
      </c>
      <c r="V69" s="19">
        <v>2017</v>
      </c>
      <c r="W69" s="19">
        <v>12</v>
      </c>
      <c r="X69" s="19" t="s">
        <v>1005</v>
      </c>
      <c r="Y69" s="19" t="s">
        <v>1006</v>
      </c>
      <c r="Z69" s="6"/>
      <c r="AA69" s="3">
        <f t="shared" si="4"/>
        <v>0</v>
      </c>
    </row>
    <row r="70" spans="1:27" s="2" customFormat="1">
      <c r="A70" s="5" t="s">
        <v>233</v>
      </c>
      <c r="B70" s="5" t="s">
        <v>520</v>
      </c>
      <c r="C70" s="5"/>
      <c r="D70" s="15"/>
      <c r="E70" s="3" t="str">
        <f t="shared" si="6"/>
        <v>0</v>
      </c>
      <c r="F70" s="15"/>
      <c r="G70" s="5">
        <f>SUM(G71:G85)</f>
        <v>724495.18</v>
      </c>
      <c r="H70" s="5">
        <f t="shared" ref="H70:S70" si="9">SUM(H71:H85)</f>
        <v>0</v>
      </c>
      <c r="I70" s="5">
        <f t="shared" si="9"/>
        <v>5000</v>
      </c>
      <c r="J70" s="5">
        <f t="shared" si="9"/>
        <v>268595.59999999998</v>
      </c>
      <c r="K70" s="5">
        <f t="shared" si="9"/>
        <v>142600</v>
      </c>
      <c r="L70" s="5">
        <f t="shared" si="9"/>
        <v>44095.18</v>
      </c>
      <c r="M70" s="5"/>
      <c r="N70" s="5"/>
      <c r="O70" s="5">
        <f t="shared" si="9"/>
        <v>1102345</v>
      </c>
      <c r="P70" s="5">
        <f t="shared" si="9"/>
        <v>21165</v>
      </c>
      <c r="Q70" s="5">
        <f t="shared" si="9"/>
        <v>348383</v>
      </c>
      <c r="R70" s="5">
        <f t="shared" si="9"/>
        <v>380652</v>
      </c>
      <c r="S70" s="5">
        <f t="shared" si="9"/>
        <v>440602</v>
      </c>
      <c r="T70" s="5"/>
      <c r="U70" s="5"/>
      <c r="V70" s="5"/>
      <c r="W70" s="5"/>
      <c r="X70" s="5"/>
      <c r="Y70" s="5"/>
      <c r="Z70" s="37"/>
      <c r="AA70" s="3">
        <f t="shared" si="4"/>
        <v>186695.18</v>
      </c>
    </row>
    <row r="71" spans="1:27" ht="60">
      <c r="A71" s="6">
        <v>61</v>
      </c>
      <c r="B71" s="7" t="s">
        <v>172</v>
      </c>
      <c r="C71" s="7" t="s">
        <v>173</v>
      </c>
      <c r="D71" s="7" t="s">
        <v>174</v>
      </c>
      <c r="E71" s="3" t="str">
        <f t="shared" ref="E71:E102" si="10">T71&amp;-V71</f>
        <v>2017-2018</v>
      </c>
      <c r="F71" s="7" t="s">
        <v>561</v>
      </c>
      <c r="G71" s="7">
        <v>5000</v>
      </c>
      <c r="H71" s="7"/>
      <c r="I71" s="7"/>
      <c r="J71" s="7">
        <v>55084</v>
      </c>
      <c r="K71" s="7"/>
      <c r="L71" s="7">
        <v>5000</v>
      </c>
      <c r="M71" s="7" t="s">
        <v>175</v>
      </c>
      <c r="N71" s="7" t="s">
        <v>498</v>
      </c>
      <c r="O71" s="7" t="s">
        <v>176</v>
      </c>
      <c r="P71" s="7"/>
      <c r="Q71" s="7"/>
      <c r="R71" s="7"/>
      <c r="S71" s="7"/>
      <c r="T71" s="7">
        <v>2017</v>
      </c>
      <c r="U71" s="19">
        <v>3</v>
      </c>
      <c r="V71" s="19">
        <v>2018</v>
      </c>
      <c r="W71" s="7">
        <v>12</v>
      </c>
      <c r="X71" s="7" t="s">
        <v>177</v>
      </c>
      <c r="Y71" s="19" t="s">
        <v>178</v>
      </c>
      <c r="Z71" s="19"/>
      <c r="AA71" s="3">
        <f t="shared" si="4"/>
        <v>5000</v>
      </c>
    </row>
    <row r="72" spans="1:27" ht="36">
      <c r="A72" s="6">
        <v>62</v>
      </c>
      <c r="B72" s="7" t="s">
        <v>980</v>
      </c>
      <c r="C72" s="7" t="s">
        <v>981</v>
      </c>
      <c r="D72" s="7" t="s">
        <v>982</v>
      </c>
      <c r="E72" s="3" t="str">
        <f t="shared" si="10"/>
        <v>2017-2018</v>
      </c>
      <c r="F72" s="7" t="s">
        <v>510</v>
      </c>
      <c r="G72" s="7">
        <v>20000</v>
      </c>
      <c r="H72" s="7"/>
      <c r="I72" s="7"/>
      <c r="J72" s="7" t="s">
        <v>983</v>
      </c>
      <c r="K72" s="7"/>
      <c r="L72" s="7">
        <v>3000</v>
      </c>
      <c r="M72" s="7" t="s">
        <v>763</v>
      </c>
      <c r="N72" s="7" t="s">
        <v>498</v>
      </c>
      <c r="O72" s="7">
        <v>895000</v>
      </c>
      <c r="P72" s="7"/>
      <c r="Q72" s="7">
        <v>331000</v>
      </c>
      <c r="R72" s="7">
        <v>347000</v>
      </c>
      <c r="S72" s="7">
        <v>437000</v>
      </c>
      <c r="T72" s="7">
        <v>2017</v>
      </c>
      <c r="U72" s="19"/>
      <c r="V72" s="19">
        <v>2018</v>
      </c>
      <c r="W72" s="7"/>
      <c r="X72" s="7"/>
      <c r="Y72" s="7"/>
      <c r="Z72" s="7"/>
      <c r="AA72" s="3">
        <f t="shared" ref="AA72:AA127" si="11">K72+L72</f>
        <v>3000</v>
      </c>
    </row>
    <row r="73" spans="1:27" ht="60">
      <c r="A73" s="6">
        <v>63</v>
      </c>
      <c r="B73" s="7" t="s">
        <v>614</v>
      </c>
      <c r="C73" s="7" t="s">
        <v>615</v>
      </c>
      <c r="D73" s="7" t="s">
        <v>616</v>
      </c>
      <c r="E73" s="3" t="str">
        <f t="shared" si="10"/>
        <v>20170</v>
      </c>
      <c r="F73" s="7" t="s">
        <v>522</v>
      </c>
      <c r="G73" s="7">
        <v>18000</v>
      </c>
      <c r="H73" s="7"/>
      <c r="I73" s="7"/>
      <c r="J73" s="7" t="s">
        <v>617</v>
      </c>
      <c r="K73" s="7"/>
      <c r="L73" s="7">
        <v>3000</v>
      </c>
      <c r="M73" s="7"/>
      <c r="N73" s="7"/>
      <c r="O73" s="7"/>
      <c r="P73" s="7"/>
      <c r="Q73" s="7"/>
      <c r="R73" s="7"/>
      <c r="S73" s="7"/>
      <c r="T73" s="7">
        <v>2017</v>
      </c>
      <c r="U73" s="7"/>
      <c r="V73" s="7"/>
      <c r="W73" s="7"/>
      <c r="X73" s="7" t="s">
        <v>618</v>
      </c>
      <c r="Y73" s="7" t="s">
        <v>619</v>
      </c>
      <c r="Z73" s="7"/>
      <c r="AA73" s="3">
        <f t="shared" si="11"/>
        <v>3000</v>
      </c>
    </row>
    <row r="74" spans="1:27" ht="48">
      <c r="A74" s="6">
        <v>64</v>
      </c>
      <c r="B74" s="7" t="s">
        <v>700</v>
      </c>
      <c r="C74" s="7" t="s">
        <v>701</v>
      </c>
      <c r="D74" s="7" t="s">
        <v>702</v>
      </c>
      <c r="E74" s="3" t="str">
        <f t="shared" si="10"/>
        <v>20170</v>
      </c>
      <c r="F74" s="7" t="s">
        <v>522</v>
      </c>
      <c r="G74" s="7">
        <v>13000</v>
      </c>
      <c r="H74" s="7"/>
      <c r="I74" s="7"/>
      <c r="J74" s="7" t="s">
        <v>617</v>
      </c>
      <c r="K74" s="7"/>
      <c r="L74" s="7">
        <v>3000</v>
      </c>
      <c r="M74" s="7"/>
      <c r="N74" s="7"/>
      <c r="O74" s="7"/>
      <c r="P74" s="7"/>
      <c r="Q74" s="7"/>
      <c r="R74" s="7"/>
      <c r="S74" s="7"/>
      <c r="T74" s="7">
        <v>2017</v>
      </c>
      <c r="U74" s="7"/>
      <c r="V74" s="7"/>
      <c r="W74" s="7"/>
      <c r="X74" s="7" t="s">
        <v>703</v>
      </c>
      <c r="Y74" s="7">
        <v>15262418041</v>
      </c>
      <c r="Z74" s="7"/>
      <c r="AA74" s="3">
        <f t="shared" si="11"/>
        <v>3000</v>
      </c>
    </row>
    <row r="75" spans="1:27" ht="96">
      <c r="A75" s="6">
        <v>65</v>
      </c>
      <c r="B75" s="7" t="s">
        <v>695</v>
      </c>
      <c r="C75" s="7" t="s">
        <v>696</v>
      </c>
      <c r="D75" s="7" t="s">
        <v>697</v>
      </c>
      <c r="E75" s="3" t="str">
        <f t="shared" si="10"/>
        <v>20170</v>
      </c>
      <c r="F75" s="7" t="s">
        <v>522</v>
      </c>
      <c r="G75" s="7">
        <v>20000</v>
      </c>
      <c r="H75" s="7"/>
      <c r="I75" s="7"/>
      <c r="J75" s="7" t="s">
        <v>617</v>
      </c>
      <c r="K75" s="7"/>
      <c r="L75" s="7">
        <v>2400</v>
      </c>
      <c r="M75" s="7"/>
      <c r="N75" s="7"/>
      <c r="O75" s="7"/>
      <c r="P75" s="7"/>
      <c r="Q75" s="7"/>
      <c r="R75" s="7"/>
      <c r="S75" s="7"/>
      <c r="T75" s="7">
        <v>2017</v>
      </c>
      <c r="U75" s="7"/>
      <c r="V75" s="7"/>
      <c r="W75" s="7"/>
      <c r="X75" s="7" t="s">
        <v>698</v>
      </c>
      <c r="Y75" s="7">
        <v>18352411369</v>
      </c>
      <c r="Z75" s="7"/>
      <c r="AA75" s="3">
        <f t="shared" si="11"/>
        <v>2400</v>
      </c>
    </row>
    <row r="76" spans="1:27" ht="48">
      <c r="A76" s="6">
        <v>66</v>
      </c>
      <c r="B76" s="7" t="s">
        <v>518</v>
      </c>
      <c r="C76" s="7" t="s">
        <v>519</v>
      </c>
      <c r="D76" s="7" t="s">
        <v>521</v>
      </c>
      <c r="E76" s="3" t="str">
        <f t="shared" si="10"/>
        <v>20170</v>
      </c>
      <c r="F76" s="7" t="s">
        <v>522</v>
      </c>
      <c r="G76" s="7">
        <v>60000</v>
      </c>
      <c r="H76" s="7"/>
      <c r="I76" s="7"/>
      <c r="J76" s="7" t="s">
        <v>523</v>
      </c>
      <c r="K76" s="7"/>
      <c r="L76" s="7">
        <v>15000</v>
      </c>
      <c r="M76" s="7"/>
      <c r="N76" s="7"/>
      <c r="O76" s="7"/>
      <c r="P76" s="7"/>
      <c r="Q76" s="7"/>
      <c r="R76" s="7"/>
      <c r="S76" s="7"/>
      <c r="T76" s="7">
        <v>2017</v>
      </c>
      <c r="U76" s="7"/>
      <c r="V76" s="7"/>
      <c r="W76" s="7"/>
      <c r="X76" s="7" t="s">
        <v>524</v>
      </c>
      <c r="Y76" s="7" t="s">
        <v>525</v>
      </c>
      <c r="Z76" s="7"/>
      <c r="AA76" s="3">
        <f t="shared" si="11"/>
        <v>15000</v>
      </c>
    </row>
    <row r="77" spans="1:27" ht="24">
      <c r="A77" s="6">
        <v>67</v>
      </c>
      <c r="B77" s="19" t="s">
        <v>574</v>
      </c>
      <c r="C77" s="19" t="s">
        <v>575</v>
      </c>
      <c r="D77" s="19" t="s">
        <v>576</v>
      </c>
      <c r="E77" s="3" t="str">
        <f t="shared" si="10"/>
        <v>20170</v>
      </c>
      <c r="F77" s="19" t="s">
        <v>522</v>
      </c>
      <c r="G77" s="19">
        <v>360000</v>
      </c>
      <c r="H77" s="19"/>
      <c r="I77" s="19"/>
      <c r="J77" s="19" t="s">
        <v>577</v>
      </c>
      <c r="K77" s="19"/>
      <c r="L77" s="19">
        <v>3200</v>
      </c>
      <c r="M77" s="19"/>
      <c r="N77" s="19"/>
      <c r="O77" s="19"/>
      <c r="P77" s="19"/>
      <c r="Q77" s="19"/>
      <c r="R77" s="19"/>
      <c r="S77" s="19"/>
      <c r="T77" s="19">
        <v>2017</v>
      </c>
      <c r="U77" s="19"/>
      <c r="V77" s="19"/>
      <c r="W77" s="19"/>
      <c r="X77" s="19"/>
      <c r="Y77" s="19"/>
      <c r="Z77" s="19"/>
      <c r="AA77" s="3">
        <f t="shared" si="11"/>
        <v>3200</v>
      </c>
    </row>
    <row r="78" spans="1:27">
      <c r="A78" s="6">
        <v>68</v>
      </c>
      <c r="B78" s="19" t="s">
        <v>569</v>
      </c>
      <c r="C78" s="19" t="s">
        <v>570</v>
      </c>
      <c r="D78" s="19" t="s">
        <v>571</v>
      </c>
      <c r="E78" s="3" t="str">
        <f t="shared" si="10"/>
        <v>20170</v>
      </c>
      <c r="F78" s="19" t="s">
        <v>561</v>
      </c>
      <c r="G78" s="19">
        <v>32000</v>
      </c>
      <c r="H78" s="19"/>
      <c r="I78" s="19"/>
      <c r="J78" s="19"/>
      <c r="K78" s="19"/>
      <c r="L78" s="19"/>
      <c r="M78" s="19" t="s">
        <v>572</v>
      </c>
      <c r="N78" s="19"/>
      <c r="O78" s="19"/>
      <c r="P78" s="19"/>
      <c r="Q78" s="19"/>
      <c r="R78" s="19"/>
      <c r="S78" s="19"/>
      <c r="T78" s="19">
        <v>2017</v>
      </c>
      <c r="U78" s="19">
        <v>10</v>
      </c>
      <c r="V78" s="19"/>
      <c r="W78" s="19"/>
      <c r="X78" s="19"/>
      <c r="Y78" s="19"/>
      <c r="Z78" s="19"/>
      <c r="AA78" s="3">
        <f t="shared" si="11"/>
        <v>0</v>
      </c>
    </row>
    <row r="79" spans="1:27" ht="48">
      <c r="A79" s="6">
        <v>69</v>
      </c>
      <c r="B79" s="7" t="s">
        <v>143</v>
      </c>
      <c r="C79" s="7" t="s">
        <v>144</v>
      </c>
      <c r="D79" s="7" t="s">
        <v>145</v>
      </c>
      <c r="E79" s="3" t="str">
        <f t="shared" si="10"/>
        <v>2015-2018</v>
      </c>
      <c r="F79" s="7" t="s">
        <v>522</v>
      </c>
      <c r="G79" s="7">
        <v>9000</v>
      </c>
      <c r="H79" s="7">
        <v>0</v>
      </c>
      <c r="I79" s="7">
        <v>1000</v>
      </c>
      <c r="J79" s="7">
        <v>3600</v>
      </c>
      <c r="K79" s="7">
        <v>3000</v>
      </c>
      <c r="L79" s="7">
        <v>3000</v>
      </c>
      <c r="M79" s="7" t="s">
        <v>147</v>
      </c>
      <c r="N79" s="7" t="s">
        <v>498</v>
      </c>
      <c r="O79" s="7">
        <v>20000</v>
      </c>
      <c r="P79" s="7">
        <v>3580</v>
      </c>
      <c r="Q79" s="7">
        <v>5000</v>
      </c>
      <c r="R79" s="7">
        <v>0</v>
      </c>
      <c r="S79" s="7">
        <v>0</v>
      </c>
      <c r="T79" s="7">
        <v>2015</v>
      </c>
      <c r="U79" s="7">
        <v>10</v>
      </c>
      <c r="V79" s="7">
        <v>2018</v>
      </c>
      <c r="W79" s="7">
        <v>12</v>
      </c>
      <c r="X79" s="7" t="s">
        <v>148</v>
      </c>
      <c r="Y79" s="7">
        <v>18902096956</v>
      </c>
      <c r="Z79" s="7">
        <v>564342389</v>
      </c>
      <c r="AA79" s="3">
        <f t="shared" si="11"/>
        <v>6000</v>
      </c>
    </row>
    <row r="80" spans="1:27" ht="60">
      <c r="A80" s="6">
        <v>70</v>
      </c>
      <c r="B80" s="7" t="s">
        <v>713</v>
      </c>
      <c r="C80" s="7" t="s">
        <v>714</v>
      </c>
      <c r="D80" s="7" t="s">
        <v>715</v>
      </c>
      <c r="E80" s="3" t="str">
        <f t="shared" si="10"/>
        <v>2015-2018</v>
      </c>
      <c r="F80" s="7" t="s">
        <v>561</v>
      </c>
      <c r="G80" s="7">
        <v>10000</v>
      </c>
      <c r="H80" s="7">
        <v>0</v>
      </c>
      <c r="I80" s="7"/>
      <c r="J80" s="7">
        <v>24821.599999999999</v>
      </c>
      <c r="K80" s="7">
        <v>7500</v>
      </c>
      <c r="L80" s="7">
        <v>2000</v>
      </c>
      <c r="M80" s="7" t="s">
        <v>581</v>
      </c>
      <c r="N80" s="7"/>
      <c r="O80" s="7"/>
      <c r="P80" s="7"/>
      <c r="Q80" s="7"/>
      <c r="R80" s="7"/>
      <c r="S80" s="7"/>
      <c r="T80" s="7">
        <v>2015</v>
      </c>
      <c r="U80" s="7">
        <v>9</v>
      </c>
      <c r="V80" s="7">
        <v>2018</v>
      </c>
      <c r="W80" s="7">
        <v>6</v>
      </c>
      <c r="X80" s="19" t="s">
        <v>431</v>
      </c>
      <c r="Y80" s="19">
        <v>18622044572</v>
      </c>
      <c r="Z80" s="19">
        <v>8511887</v>
      </c>
      <c r="AA80" s="3">
        <f t="shared" si="11"/>
        <v>9500</v>
      </c>
    </row>
    <row r="81" spans="1:27" ht="72">
      <c r="A81" s="6">
        <v>71</v>
      </c>
      <c r="B81" s="7" t="s">
        <v>578</v>
      </c>
      <c r="C81" s="7" t="s">
        <v>579</v>
      </c>
      <c r="D81" s="7" t="s">
        <v>580</v>
      </c>
      <c r="E81" s="3" t="str">
        <f t="shared" si="10"/>
        <v>2016-2018</v>
      </c>
      <c r="F81" s="7" t="s">
        <v>510</v>
      </c>
      <c r="G81" s="7">
        <v>10000</v>
      </c>
      <c r="H81" s="7">
        <v>0</v>
      </c>
      <c r="I81" s="7">
        <v>0</v>
      </c>
      <c r="J81" s="7">
        <v>45000</v>
      </c>
      <c r="K81" s="7">
        <v>100</v>
      </c>
      <c r="L81" s="7">
        <v>2500</v>
      </c>
      <c r="M81" s="7" t="s">
        <v>581</v>
      </c>
      <c r="N81" s="7" t="s">
        <v>498</v>
      </c>
      <c r="O81" s="7">
        <v>0</v>
      </c>
      <c r="P81" s="7">
        <v>0</v>
      </c>
      <c r="Q81" s="7">
        <v>0</v>
      </c>
      <c r="R81" s="7">
        <v>0</v>
      </c>
      <c r="S81" s="7">
        <v>0</v>
      </c>
      <c r="T81" s="7">
        <v>2016</v>
      </c>
      <c r="U81" s="19">
        <v>12</v>
      </c>
      <c r="V81" s="19">
        <v>2018</v>
      </c>
      <c r="W81" s="7">
        <v>12</v>
      </c>
      <c r="X81" s="7"/>
      <c r="Y81" s="7"/>
      <c r="Z81" s="7"/>
      <c r="AA81" s="3">
        <f t="shared" si="11"/>
        <v>2600</v>
      </c>
    </row>
    <row r="82" spans="1:27" ht="24">
      <c r="A82" s="6">
        <v>72</v>
      </c>
      <c r="B82" s="7" t="s">
        <v>28</v>
      </c>
      <c r="C82" s="7" t="s">
        <v>29</v>
      </c>
      <c r="D82" s="7" t="s">
        <v>30</v>
      </c>
      <c r="E82" s="3" t="str">
        <f t="shared" si="10"/>
        <v>2016-2017</v>
      </c>
      <c r="F82" s="7" t="s">
        <v>31</v>
      </c>
      <c r="G82" s="7">
        <v>5995.18</v>
      </c>
      <c r="H82" s="7">
        <v>0</v>
      </c>
      <c r="I82" s="7">
        <v>0</v>
      </c>
      <c r="J82" s="7"/>
      <c r="K82" s="7">
        <v>4000</v>
      </c>
      <c r="L82" s="7">
        <v>1995.18</v>
      </c>
      <c r="M82" s="7" t="s">
        <v>32</v>
      </c>
      <c r="N82" s="7"/>
      <c r="O82" s="7">
        <v>17345</v>
      </c>
      <c r="P82" s="7">
        <v>2585</v>
      </c>
      <c r="Q82" s="7">
        <v>383</v>
      </c>
      <c r="R82" s="7">
        <v>1652</v>
      </c>
      <c r="S82" s="7">
        <v>3602</v>
      </c>
      <c r="T82" s="7">
        <v>2016</v>
      </c>
      <c r="U82" s="7">
        <v>9</v>
      </c>
      <c r="V82" s="7">
        <v>2017</v>
      </c>
      <c r="W82" s="7">
        <v>6</v>
      </c>
      <c r="X82" s="7" t="s">
        <v>808</v>
      </c>
      <c r="Y82" s="19">
        <v>13552669971</v>
      </c>
      <c r="Z82" s="104" t="s">
        <v>33</v>
      </c>
      <c r="AA82" s="3">
        <f t="shared" si="11"/>
        <v>5995.18</v>
      </c>
    </row>
    <row r="83" spans="1:27" ht="72">
      <c r="A83" s="6">
        <v>73</v>
      </c>
      <c r="B83" s="7" t="s">
        <v>34</v>
      </c>
      <c r="C83" s="7" t="s">
        <v>35</v>
      </c>
      <c r="D83" s="7" t="s">
        <v>36</v>
      </c>
      <c r="E83" s="3" t="str">
        <f t="shared" si="10"/>
        <v>2013-2017</v>
      </c>
      <c r="F83" s="7" t="s">
        <v>561</v>
      </c>
      <c r="G83" s="7">
        <v>145500</v>
      </c>
      <c r="H83" s="7">
        <v>0</v>
      </c>
      <c r="I83" s="7">
        <v>0</v>
      </c>
      <c r="J83" s="7">
        <v>124960</v>
      </c>
      <c r="K83" s="7">
        <v>128000</v>
      </c>
      <c r="L83" s="7"/>
      <c r="M83" s="7" t="s">
        <v>32</v>
      </c>
      <c r="N83" s="7"/>
      <c r="O83" s="7">
        <v>170000</v>
      </c>
      <c r="P83" s="7">
        <v>15000</v>
      </c>
      <c r="Q83" s="7">
        <v>12000</v>
      </c>
      <c r="R83" s="7">
        <v>32000</v>
      </c>
      <c r="S83" s="7"/>
      <c r="T83" s="7">
        <v>2013</v>
      </c>
      <c r="U83" s="7">
        <v>10</v>
      </c>
      <c r="V83" s="7">
        <v>2017</v>
      </c>
      <c r="W83" s="7">
        <v>6</v>
      </c>
      <c r="X83" s="7" t="s">
        <v>37</v>
      </c>
      <c r="Y83" s="7">
        <v>13163002079</v>
      </c>
      <c r="Z83" s="7" t="s">
        <v>38</v>
      </c>
      <c r="AA83" s="3">
        <f t="shared" si="11"/>
        <v>128000</v>
      </c>
    </row>
    <row r="84" spans="1:27" ht="72">
      <c r="A84" s="6">
        <v>74</v>
      </c>
      <c r="B84" s="7" t="s">
        <v>39</v>
      </c>
      <c r="C84" s="7" t="s">
        <v>40</v>
      </c>
      <c r="D84" s="7" t="s">
        <v>41</v>
      </c>
      <c r="E84" s="3" t="str">
        <f t="shared" si="10"/>
        <v>2017-2018</v>
      </c>
      <c r="F84" s="7" t="s">
        <v>42</v>
      </c>
      <c r="G84" s="7">
        <v>6000</v>
      </c>
      <c r="H84" s="7"/>
      <c r="I84" s="7">
        <v>4000</v>
      </c>
      <c r="J84" s="7">
        <v>10500</v>
      </c>
      <c r="K84" s="7"/>
      <c r="L84" s="7"/>
      <c r="M84" s="7"/>
      <c r="N84" s="7"/>
      <c r="O84" s="7"/>
      <c r="P84" s="7"/>
      <c r="Q84" s="7"/>
      <c r="R84" s="7"/>
      <c r="S84" s="7"/>
      <c r="T84" s="7">
        <v>2017</v>
      </c>
      <c r="U84" s="19">
        <v>3</v>
      </c>
      <c r="V84" s="19">
        <v>2018</v>
      </c>
      <c r="W84" s="19">
        <v>7</v>
      </c>
      <c r="X84" s="19" t="s">
        <v>43</v>
      </c>
      <c r="Y84" s="19">
        <v>13081496677</v>
      </c>
      <c r="Z84" s="6"/>
      <c r="AA84" s="3">
        <f t="shared" si="11"/>
        <v>0</v>
      </c>
    </row>
    <row r="85" spans="1:27" ht="72">
      <c r="A85" s="6">
        <v>75</v>
      </c>
      <c r="B85" s="14" t="s">
        <v>785</v>
      </c>
      <c r="C85" s="17" t="s">
        <v>786</v>
      </c>
      <c r="D85" s="7" t="s">
        <v>787</v>
      </c>
      <c r="E85" s="3" t="str">
        <f t="shared" si="10"/>
        <v>2017-2018</v>
      </c>
      <c r="F85" s="7" t="s">
        <v>788</v>
      </c>
      <c r="G85" s="14">
        <v>10000</v>
      </c>
      <c r="H85" s="11"/>
      <c r="I85" s="11"/>
      <c r="J85" s="11">
        <v>4630</v>
      </c>
      <c r="K85" s="11"/>
      <c r="L85" s="11"/>
      <c r="M85" s="11"/>
      <c r="N85" s="11"/>
      <c r="O85" s="11"/>
      <c r="P85" s="11"/>
      <c r="Q85" s="11"/>
      <c r="R85" s="11"/>
      <c r="S85" s="11"/>
      <c r="T85" s="11">
        <v>2017</v>
      </c>
      <c r="U85" s="11">
        <v>9</v>
      </c>
      <c r="V85" s="11">
        <v>2018</v>
      </c>
      <c r="W85" s="11">
        <v>3</v>
      </c>
      <c r="X85" s="7" t="s">
        <v>789</v>
      </c>
      <c r="Y85" s="7">
        <v>15022399001</v>
      </c>
      <c r="Z85" s="6"/>
      <c r="AA85" s="3">
        <f t="shared" si="11"/>
        <v>0</v>
      </c>
    </row>
    <row r="86" spans="1:27" s="2" customFormat="1">
      <c r="A86" s="5" t="s">
        <v>240</v>
      </c>
      <c r="B86" s="5" t="s">
        <v>432</v>
      </c>
      <c r="C86" s="15"/>
      <c r="D86" s="15"/>
      <c r="E86" s="3" t="str">
        <f t="shared" si="10"/>
        <v>0</v>
      </c>
      <c r="F86" s="15"/>
      <c r="G86" s="31">
        <f t="shared" ref="G86:L86" si="12">G87+G103</f>
        <v>4654720.25</v>
      </c>
      <c r="H86" s="31">
        <f t="shared" si="12"/>
        <v>0</v>
      </c>
      <c r="I86" s="31">
        <f t="shared" si="12"/>
        <v>923612</v>
      </c>
      <c r="J86" s="31">
        <f t="shared" si="12"/>
        <v>5476868.9499999993</v>
      </c>
      <c r="K86" s="31">
        <f t="shared" si="12"/>
        <v>2030865.4085105718</v>
      </c>
      <c r="L86" s="31">
        <f t="shared" si="12"/>
        <v>614926</v>
      </c>
      <c r="M86" s="31"/>
      <c r="N86" s="31"/>
      <c r="O86" s="31">
        <f>O87+O103</f>
        <v>1408139.1</v>
      </c>
      <c r="P86" s="31">
        <f>P87+P103</f>
        <v>286477.7</v>
      </c>
      <c r="Q86" s="31">
        <f>Q87+Q103</f>
        <v>37727.800000000003</v>
      </c>
      <c r="R86" s="31">
        <f>R87+R103</f>
        <v>1072985</v>
      </c>
      <c r="S86" s="31">
        <f>S87+S103</f>
        <v>90987.919999999984</v>
      </c>
      <c r="T86" s="36"/>
      <c r="U86" s="36"/>
      <c r="V86" s="36"/>
      <c r="W86" s="36"/>
      <c r="X86" s="15"/>
      <c r="Y86" s="15"/>
      <c r="Z86" s="37"/>
      <c r="AA86" s="3">
        <f t="shared" si="11"/>
        <v>2645791.4085105718</v>
      </c>
    </row>
    <row r="87" spans="1:27" s="2" customFormat="1" ht="13.5" customHeight="1">
      <c r="A87" s="5" t="s">
        <v>204</v>
      </c>
      <c r="B87" s="20" t="s">
        <v>241</v>
      </c>
      <c r="C87" s="21"/>
      <c r="D87" s="15"/>
      <c r="E87" s="3" t="str">
        <f t="shared" si="10"/>
        <v>0</v>
      </c>
      <c r="F87" s="15"/>
      <c r="G87" s="31">
        <f t="shared" ref="G87:L87" si="13">SUM(G88:G102)</f>
        <v>1157178.46</v>
      </c>
      <c r="H87" s="31">
        <f t="shared" si="13"/>
        <v>0</v>
      </c>
      <c r="I87" s="31">
        <f t="shared" si="13"/>
        <v>211346</v>
      </c>
      <c r="J87" s="31">
        <f t="shared" si="13"/>
        <v>2393447.65</v>
      </c>
      <c r="K87" s="31">
        <f t="shared" si="13"/>
        <v>293669.45999999996</v>
      </c>
      <c r="L87" s="31">
        <f t="shared" si="13"/>
        <v>122500</v>
      </c>
      <c r="M87" s="31"/>
      <c r="N87" s="31"/>
      <c r="O87" s="31">
        <f>SUM(O88:O102)</f>
        <v>1239526</v>
      </c>
      <c r="P87" s="31">
        <f>SUM(P88:P102)</f>
        <v>238316</v>
      </c>
      <c r="Q87" s="31">
        <f>SUM(Q88:Q102)</f>
        <v>17623</v>
      </c>
      <c r="R87" s="31">
        <f>SUM(R88:R102)</f>
        <v>1027151</v>
      </c>
      <c r="S87" s="31">
        <f>SUM(S88:S102)</f>
        <v>46313.119999999995</v>
      </c>
      <c r="T87" s="36"/>
      <c r="U87" s="36"/>
      <c r="V87" s="36"/>
      <c r="W87" s="36"/>
      <c r="X87" s="15"/>
      <c r="Y87" s="15"/>
      <c r="Z87" s="37"/>
      <c r="AA87" s="3">
        <f t="shared" si="11"/>
        <v>416169.45999999996</v>
      </c>
    </row>
    <row r="88" spans="1:27" ht="48">
      <c r="A88" s="6">
        <v>81</v>
      </c>
      <c r="B88" s="19" t="s">
        <v>131</v>
      </c>
      <c r="C88" s="19" t="s">
        <v>132</v>
      </c>
      <c r="D88" s="19" t="s">
        <v>133</v>
      </c>
      <c r="E88" s="3" t="str">
        <f t="shared" si="10"/>
        <v>2016-2018</v>
      </c>
      <c r="F88" s="19" t="s">
        <v>510</v>
      </c>
      <c r="G88" s="19">
        <v>50000</v>
      </c>
      <c r="H88" s="19"/>
      <c r="I88" s="19"/>
      <c r="J88" s="19">
        <v>92227</v>
      </c>
      <c r="K88" s="19">
        <v>6500</v>
      </c>
      <c r="L88" s="19">
        <v>20000</v>
      </c>
      <c r="M88" s="19" t="s">
        <v>563</v>
      </c>
      <c r="N88" s="19"/>
      <c r="O88" s="19">
        <v>20000</v>
      </c>
      <c r="P88" s="19"/>
      <c r="Q88" s="19">
        <v>3000</v>
      </c>
      <c r="R88" s="19">
        <v>20000</v>
      </c>
      <c r="S88" s="19">
        <v>30000</v>
      </c>
      <c r="T88" s="19">
        <v>2016</v>
      </c>
      <c r="U88" s="19">
        <v>9</v>
      </c>
      <c r="V88" s="19">
        <v>2018</v>
      </c>
      <c r="W88" s="19">
        <v>5</v>
      </c>
      <c r="X88" s="7"/>
      <c r="Y88" s="7"/>
      <c r="Z88" s="7"/>
      <c r="AA88" s="3">
        <f t="shared" si="11"/>
        <v>26500</v>
      </c>
    </row>
    <row r="89" spans="1:27" ht="36">
      <c r="A89" s="6">
        <v>82</v>
      </c>
      <c r="B89" s="7" t="s">
        <v>940</v>
      </c>
      <c r="C89" s="7" t="s">
        <v>941</v>
      </c>
      <c r="D89" s="7" t="s">
        <v>942</v>
      </c>
      <c r="E89" s="3" t="str">
        <f t="shared" si="10"/>
        <v>2015-2018</v>
      </c>
      <c r="F89" s="7" t="s">
        <v>943</v>
      </c>
      <c r="G89" s="7">
        <v>47061.46</v>
      </c>
      <c r="H89" s="7"/>
      <c r="I89" s="7">
        <v>10000</v>
      </c>
      <c r="J89" s="7">
        <v>62156.65</v>
      </c>
      <c r="K89" s="7">
        <v>47061.46</v>
      </c>
      <c r="L89" s="7">
        <v>10000</v>
      </c>
      <c r="M89" s="7" t="s">
        <v>945</v>
      </c>
      <c r="N89" s="7"/>
      <c r="O89" s="7"/>
      <c r="P89" s="7"/>
      <c r="Q89" s="7"/>
      <c r="R89" s="7"/>
      <c r="S89" s="7"/>
      <c r="T89" s="7">
        <v>2015</v>
      </c>
      <c r="U89" s="7">
        <v>11</v>
      </c>
      <c r="V89" s="7">
        <v>2018</v>
      </c>
      <c r="W89" s="7">
        <v>10</v>
      </c>
      <c r="X89" s="7"/>
      <c r="Y89" s="7"/>
      <c r="Z89" s="7"/>
      <c r="AA89" s="3">
        <f t="shared" si="11"/>
        <v>57061.46</v>
      </c>
    </row>
    <row r="90" spans="1:27" ht="60">
      <c r="A90" s="6">
        <v>83</v>
      </c>
      <c r="B90" s="7" t="s">
        <v>795</v>
      </c>
      <c r="C90" s="7" t="s">
        <v>796</v>
      </c>
      <c r="D90" s="7" t="s">
        <v>797</v>
      </c>
      <c r="E90" s="3" t="str">
        <f t="shared" si="10"/>
        <v>2011-2018</v>
      </c>
      <c r="F90" s="7" t="s">
        <v>720</v>
      </c>
      <c r="G90" s="7">
        <v>95941</v>
      </c>
      <c r="H90" s="7"/>
      <c r="I90" s="7"/>
      <c r="J90" s="7">
        <v>210000</v>
      </c>
      <c r="K90" s="7">
        <v>51868</v>
      </c>
      <c r="L90" s="7">
        <v>0</v>
      </c>
      <c r="M90" s="7" t="s">
        <v>798</v>
      </c>
      <c r="N90" s="7"/>
      <c r="O90" s="7">
        <v>12341</v>
      </c>
      <c r="P90" s="7">
        <v>10723</v>
      </c>
      <c r="Q90" s="7"/>
      <c r="R90" s="7"/>
      <c r="S90" s="7"/>
      <c r="T90" s="7">
        <v>2011</v>
      </c>
      <c r="U90" s="7">
        <v>11</v>
      </c>
      <c r="V90" s="7">
        <v>2018</v>
      </c>
      <c r="W90" s="7">
        <v>5</v>
      </c>
      <c r="X90" s="7"/>
      <c r="Y90" s="7"/>
      <c r="Z90" s="7"/>
      <c r="AA90" s="3">
        <f t="shared" si="11"/>
        <v>51868</v>
      </c>
    </row>
    <row r="91" spans="1:27" ht="48">
      <c r="A91" s="6">
        <v>84</v>
      </c>
      <c r="B91" s="7" t="s">
        <v>921</v>
      </c>
      <c r="C91" s="7" t="s">
        <v>922</v>
      </c>
      <c r="D91" s="7" t="s">
        <v>923</v>
      </c>
      <c r="E91" s="3" t="str">
        <f t="shared" si="10"/>
        <v>2012-2018</v>
      </c>
      <c r="F91" s="7" t="s">
        <v>720</v>
      </c>
      <c r="G91" s="7">
        <v>184000</v>
      </c>
      <c r="H91" s="7"/>
      <c r="I91" s="7"/>
      <c r="J91" s="7">
        <v>240000</v>
      </c>
      <c r="K91" s="7">
        <v>57917</v>
      </c>
      <c r="L91" s="7">
        <v>0</v>
      </c>
      <c r="M91" s="7" t="s">
        <v>924</v>
      </c>
      <c r="N91" s="7"/>
      <c r="O91" s="7">
        <v>82060</v>
      </c>
      <c r="P91" s="7">
        <v>37810</v>
      </c>
      <c r="Q91" s="7"/>
      <c r="R91" s="7"/>
      <c r="S91" s="7"/>
      <c r="T91" s="7">
        <v>2012</v>
      </c>
      <c r="U91" s="7">
        <v>8</v>
      </c>
      <c r="V91" s="7">
        <v>2018</v>
      </c>
      <c r="W91" s="7">
        <v>1</v>
      </c>
      <c r="X91" s="7"/>
      <c r="Y91" s="7"/>
      <c r="Z91" s="7"/>
      <c r="AA91" s="3">
        <f t="shared" si="11"/>
        <v>57917</v>
      </c>
    </row>
    <row r="92" spans="1:27" ht="72">
      <c r="A92" s="6">
        <v>85</v>
      </c>
      <c r="B92" s="10" t="s">
        <v>887</v>
      </c>
      <c r="C92" s="10" t="s">
        <v>888</v>
      </c>
      <c r="D92" s="10" t="s">
        <v>889</v>
      </c>
      <c r="E92" s="3" t="str">
        <f t="shared" si="10"/>
        <v>2016-2018</v>
      </c>
      <c r="F92" s="10"/>
      <c r="G92" s="10">
        <v>32076</v>
      </c>
      <c r="H92" s="22"/>
      <c r="I92" s="22"/>
      <c r="J92" s="16"/>
      <c r="K92" s="16">
        <v>7076</v>
      </c>
      <c r="L92" s="16">
        <v>10000</v>
      </c>
      <c r="M92" s="22"/>
      <c r="N92" s="22"/>
      <c r="O92" s="22"/>
      <c r="P92" s="22"/>
      <c r="Q92" s="22"/>
      <c r="R92" s="22"/>
      <c r="S92" s="22"/>
      <c r="T92" s="22">
        <v>2016</v>
      </c>
      <c r="U92" s="22">
        <v>1</v>
      </c>
      <c r="V92" s="22">
        <v>2018</v>
      </c>
      <c r="W92" s="22">
        <v>12</v>
      </c>
      <c r="X92" s="7"/>
      <c r="Y92" s="7"/>
      <c r="Z92" s="7"/>
      <c r="AA92" s="3">
        <f t="shared" si="11"/>
        <v>17076</v>
      </c>
    </row>
    <row r="93" spans="1:27" ht="24">
      <c r="A93" s="6">
        <v>89</v>
      </c>
      <c r="B93" s="7" t="s">
        <v>104</v>
      </c>
      <c r="C93" s="7" t="s">
        <v>105</v>
      </c>
      <c r="D93" s="7" t="s">
        <v>106</v>
      </c>
      <c r="E93" s="3" t="str">
        <f t="shared" si="10"/>
        <v>2016-2018</v>
      </c>
      <c r="F93" s="7" t="s">
        <v>107</v>
      </c>
      <c r="G93" s="7">
        <v>50000</v>
      </c>
      <c r="H93" s="7"/>
      <c r="I93" s="7"/>
      <c r="J93" s="7">
        <v>31845</v>
      </c>
      <c r="K93" s="7">
        <v>2500</v>
      </c>
      <c r="L93" s="7">
        <v>25000</v>
      </c>
      <c r="M93" s="7" t="s">
        <v>563</v>
      </c>
      <c r="N93" s="7" t="s">
        <v>498</v>
      </c>
      <c r="O93" s="7">
        <v>12000</v>
      </c>
      <c r="P93" s="7">
        <v>1800</v>
      </c>
      <c r="Q93" s="7">
        <v>1000</v>
      </c>
      <c r="R93" s="7"/>
      <c r="S93" s="7"/>
      <c r="T93" s="7">
        <v>2016</v>
      </c>
      <c r="U93" s="7">
        <v>9</v>
      </c>
      <c r="V93" s="7">
        <v>2018</v>
      </c>
      <c r="W93" s="7">
        <v>5</v>
      </c>
      <c r="X93" s="19" t="s">
        <v>108</v>
      </c>
      <c r="Y93" s="19">
        <v>83717757</v>
      </c>
      <c r="Z93" s="19">
        <v>506551078</v>
      </c>
      <c r="AA93" s="3">
        <f t="shared" si="11"/>
        <v>27500</v>
      </c>
    </row>
    <row r="94" spans="1:27" ht="60">
      <c r="A94" s="6">
        <v>90</v>
      </c>
      <c r="B94" s="7" t="s">
        <v>748</v>
      </c>
      <c r="C94" s="7" t="s">
        <v>749</v>
      </c>
      <c r="D94" s="7" t="s">
        <v>750</v>
      </c>
      <c r="E94" s="3" t="str">
        <f t="shared" si="10"/>
        <v>2013-2018</v>
      </c>
      <c r="F94" s="7" t="s">
        <v>561</v>
      </c>
      <c r="G94" s="7">
        <v>46144</v>
      </c>
      <c r="H94" s="7"/>
      <c r="I94" s="7"/>
      <c r="J94" s="7">
        <v>116800</v>
      </c>
      <c r="K94" s="7">
        <v>35102</v>
      </c>
      <c r="L94" s="7">
        <v>0</v>
      </c>
      <c r="M94" s="7" t="s">
        <v>751</v>
      </c>
      <c r="N94" s="7"/>
      <c r="O94" s="7">
        <v>11066</v>
      </c>
      <c r="P94" s="7">
        <v>6762</v>
      </c>
      <c r="Q94" s="7"/>
      <c r="R94" s="7"/>
      <c r="S94" s="7"/>
      <c r="T94" s="7">
        <v>2013</v>
      </c>
      <c r="U94" s="7">
        <v>10</v>
      </c>
      <c r="V94" s="7">
        <v>2018</v>
      </c>
      <c r="W94" s="7">
        <v>12</v>
      </c>
      <c r="X94" s="7"/>
      <c r="Y94" s="7"/>
      <c r="Z94" s="7"/>
      <c r="AA94" s="3">
        <f t="shared" si="11"/>
        <v>35102</v>
      </c>
    </row>
    <row r="95" spans="1:27" ht="48">
      <c r="A95" s="6">
        <v>91</v>
      </c>
      <c r="B95" s="7" t="s">
        <v>991</v>
      </c>
      <c r="C95" s="7" t="s">
        <v>992</v>
      </c>
      <c r="D95" s="7" t="s">
        <v>993</v>
      </c>
      <c r="E95" s="3" t="str">
        <f t="shared" si="10"/>
        <v>2014-2018</v>
      </c>
      <c r="F95" s="7" t="s">
        <v>720</v>
      </c>
      <c r="G95" s="7">
        <v>40000</v>
      </c>
      <c r="H95" s="7">
        <v>0</v>
      </c>
      <c r="I95" s="7">
        <v>0</v>
      </c>
      <c r="J95" s="7">
        <v>120730</v>
      </c>
      <c r="K95" s="7"/>
      <c r="L95" s="7">
        <v>10000</v>
      </c>
      <c r="M95" s="7"/>
      <c r="N95" s="7"/>
      <c r="O95" s="7">
        <v>1026304</v>
      </c>
      <c r="P95" s="7">
        <v>165645</v>
      </c>
      <c r="Q95" s="7">
        <v>10513</v>
      </c>
      <c r="R95" s="7">
        <v>1000000</v>
      </c>
      <c r="S95" s="7"/>
      <c r="T95" s="7">
        <v>2014</v>
      </c>
      <c r="U95" s="7">
        <v>10</v>
      </c>
      <c r="V95" s="7">
        <v>2018</v>
      </c>
      <c r="W95" s="7">
        <v>3</v>
      </c>
      <c r="X95" s="7"/>
      <c r="Y95" s="7"/>
      <c r="Z95" s="7"/>
      <c r="AA95" s="3">
        <f t="shared" si="11"/>
        <v>10000</v>
      </c>
    </row>
    <row r="96" spans="1:27" ht="96">
      <c r="A96" s="6">
        <v>92</v>
      </c>
      <c r="B96" s="7" t="s">
        <v>161</v>
      </c>
      <c r="C96" s="7" t="s">
        <v>162</v>
      </c>
      <c r="D96" s="7" t="s">
        <v>163</v>
      </c>
      <c r="E96" s="3" t="str">
        <f t="shared" si="10"/>
        <v>2011-2018</v>
      </c>
      <c r="F96" s="7" t="s">
        <v>587</v>
      </c>
      <c r="G96" s="7">
        <v>202100</v>
      </c>
      <c r="H96" s="7">
        <v>0</v>
      </c>
      <c r="I96" s="7">
        <v>0</v>
      </c>
      <c r="J96" s="7">
        <v>263700</v>
      </c>
      <c r="K96" s="7">
        <v>56000</v>
      </c>
      <c r="L96" s="7">
        <v>15000</v>
      </c>
      <c r="M96" s="7" t="s">
        <v>164</v>
      </c>
      <c r="N96" s="7"/>
      <c r="O96" s="7"/>
      <c r="P96" s="7"/>
      <c r="Q96" s="7"/>
      <c r="R96" s="7"/>
      <c r="S96" s="7">
        <v>2011.12</v>
      </c>
      <c r="T96" s="7">
        <v>2011</v>
      </c>
      <c r="U96" s="7">
        <v>12</v>
      </c>
      <c r="V96" s="7">
        <v>2018</v>
      </c>
      <c r="W96" s="7">
        <v>12</v>
      </c>
      <c r="X96" s="7"/>
      <c r="Y96" s="7"/>
      <c r="Z96" s="7"/>
      <c r="AA96" s="3">
        <f t="shared" si="11"/>
        <v>71000</v>
      </c>
    </row>
    <row r="97" spans="1:27">
      <c r="A97" s="6">
        <v>93</v>
      </c>
      <c r="B97" s="7" t="s">
        <v>773</v>
      </c>
      <c r="C97" s="7" t="s">
        <v>774</v>
      </c>
      <c r="D97" s="7" t="s">
        <v>775</v>
      </c>
      <c r="E97" s="3" t="str">
        <f t="shared" si="10"/>
        <v>2016-2018</v>
      </c>
      <c r="F97" s="7" t="s">
        <v>720</v>
      </c>
      <c r="G97" s="7">
        <v>100000</v>
      </c>
      <c r="H97" s="22"/>
      <c r="I97" s="22"/>
      <c r="J97" s="16"/>
      <c r="K97" s="19"/>
      <c r="L97" s="25"/>
      <c r="M97" s="19" t="s">
        <v>581</v>
      </c>
      <c r="N97" s="19"/>
      <c r="O97" s="19"/>
      <c r="P97" s="19"/>
      <c r="Q97" s="19"/>
      <c r="R97" s="19"/>
      <c r="S97" s="19"/>
      <c r="T97" s="19">
        <v>2016</v>
      </c>
      <c r="U97" s="19">
        <v>6</v>
      </c>
      <c r="V97" s="19">
        <v>2018</v>
      </c>
      <c r="W97" s="19">
        <v>6</v>
      </c>
      <c r="X97" s="7"/>
      <c r="Y97" s="7"/>
      <c r="Z97" s="7"/>
      <c r="AA97" s="3">
        <f t="shared" si="11"/>
        <v>0</v>
      </c>
    </row>
    <row r="98" spans="1:27" ht="156">
      <c r="A98" s="6">
        <v>94</v>
      </c>
      <c r="B98" s="7" t="s">
        <v>873</v>
      </c>
      <c r="C98" s="7" t="s">
        <v>874</v>
      </c>
      <c r="D98" s="7" t="s">
        <v>875</v>
      </c>
      <c r="E98" s="3" t="str">
        <f t="shared" si="10"/>
        <v>2014-2017</v>
      </c>
      <c r="F98" s="7" t="s">
        <v>876</v>
      </c>
      <c r="G98" s="7">
        <v>17700</v>
      </c>
      <c r="H98" s="7"/>
      <c r="I98" s="7"/>
      <c r="J98" s="7">
        <v>11804.1</v>
      </c>
      <c r="K98" s="7">
        <v>7000</v>
      </c>
      <c r="L98" s="7">
        <v>10700</v>
      </c>
      <c r="M98" s="7" t="s">
        <v>497</v>
      </c>
      <c r="N98" s="7"/>
      <c r="O98" s="7">
        <v>40000</v>
      </c>
      <c r="P98" s="7">
        <v>6500</v>
      </c>
      <c r="Q98" s="7">
        <v>1052</v>
      </c>
      <c r="R98" s="7"/>
      <c r="S98" s="7"/>
      <c r="T98" s="7">
        <v>2014</v>
      </c>
      <c r="U98" s="7">
        <v>5</v>
      </c>
      <c r="V98" s="7">
        <v>2017</v>
      </c>
      <c r="W98" s="7">
        <v>8</v>
      </c>
      <c r="X98" s="6"/>
      <c r="Y98" s="6"/>
      <c r="Z98" s="6"/>
      <c r="AA98" s="3">
        <f t="shared" si="11"/>
        <v>17700</v>
      </c>
    </row>
    <row r="99" spans="1:27" ht="96">
      <c r="A99" s="6">
        <v>95</v>
      </c>
      <c r="B99" s="7" t="s">
        <v>583</v>
      </c>
      <c r="C99" s="7" t="s">
        <v>584</v>
      </c>
      <c r="D99" s="7" t="s">
        <v>586</v>
      </c>
      <c r="E99" s="3" t="str">
        <f t="shared" si="10"/>
        <v>2014-2017</v>
      </c>
      <c r="F99" s="7" t="s">
        <v>587</v>
      </c>
      <c r="G99" s="7">
        <v>14600</v>
      </c>
      <c r="H99" s="7"/>
      <c r="I99" s="7"/>
      <c r="J99" s="7">
        <v>3700</v>
      </c>
      <c r="K99" s="7">
        <v>6000</v>
      </c>
      <c r="L99" s="7">
        <v>200</v>
      </c>
      <c r="M99" s="7"/>
      <c r="N99" s="7"/>
      <c r="O99" s="7"/>
      <c r="P99" s="7"/>
      <c r="Q99" s="7"/>
      <c r="R99" s="7"/>
      <c r="S99" s="7"/>
      <c r="T99" s="7">
        <v>2014</v>
      </c>
      <c r="U99" s="7">
        <v>12</v>
      </c>
      <c r="V99" s="7">
        <v>2017</v>
      </c>
      <c r="W99" s="7">
        <v>12</v>
      </c>
      <c r="X99" s="6"/>
      <c r="Y99" s="6"/>
      <c r="Z99" s="6"/>
      <c r="AA99" s="3">
        <f t="shared" si="11"/>
        <v>6200</v>
      </c>
    </row>
    <row r="100" spans="1:27" ht="96">
      <c r="A100" s="6">
        <v>96</v>
      </c>
      <c r="B100" s="7" t="s">
        <v>100</v>
      </c>
      <c r="C100" s="7" t="s">
        <v>101</v>
      </c>
      <c r="D100" s="7" t="s">
        <v>102</v>
      </c>
      <c r="E100" s="3" t="str">
        <f t="shared" si="10"/>
        <v>2016-2017</v>
      </c>
      <c r="F100" s="7" t="s">
        <v>522</v>
      </c>
      <c r="G100" s="7">
        <v>39100</v>
      </c>
      <c r="H100" s="7" t="s">
        <v>594</v>
      </c>
      <c r="I100" s="7">
        <v>20000</v>
      </c>
      <c r="J100" s="7">
        <v>9498.9</v>
      </c>
      <c r="K100" s="7">
        <v>13645</v>
      </c>
      <c r="L100" s="7">
        <v>14600</v>
      </c>
      <c r="M100" s="7" t="s">
        <v>103</v>
      </c>
      <c r="N100" s="7" t="s">
        <v>498</v>
      </c>
      <c r="O100" s="7">
        <v>35755</v>
      </c>
      <c r="P100" s="7">
        <v>9076</v>
      </c>
      <c r="Q100" s="7">
        <v>2058</v>
      </c>
      <c r="R100" s="7">
        <v>7151</v>
      </c>
      <c r="S100" s="7">
        <v>14302</v>
      </c>
      <c r="T100" s="7">
        <v>2016</v>
      </c>
      <c r="U100" s="7">
        <v>9</v>
      </c>
      <c r="V100" s="7">
        <v>2017</v>
      </c>
      <c r="W100" s="7">
        <v>3</v>
      </c>
      <c r="X100" s="6"/>
      <c r="Y100" s="6"/>
      <c r="Z100" s="6"/>
      <c r="AA100" s="3">
        <f t="shared" si="11"/>
        <v>28245</v>
      </c>
    </row>
    <row r="101" spans="1:27" ht="24">
      <c r="A101" s="6">
        <v>97</v>
      </c>
      <c r="B101" s="7" t="s">
        <v>3</v>
      </c>
      <c r="C101" s="7" t="s">
        <v>11</v>
      </c>
      <c r="D101" s="7" t="s">
        <v>12</v>
      </c>
      <c r="E101" s="3" t="str">
        <f t="shared" si="10"/>
        <v>2016-2017</v>
      </c>
      <c r="F101" s="7" t="s">
        <v>720</v>
      </c>
      <c r="G101" s="7">
        <v>10000</v>
      </c>
      <c r="H101" s="7">
        <v>0</v>
      </c>
      <c r="I101" s="7">
        <v>0</v>
      </c>
      <c r="J101" s="7">
        <v>13500</v>
      </c>
      <c r="K101" s="7">
        <v>3000</v>
      </c>
      <c r="L101" s="7">
        <v>7000</v>
      </c>
      <c r="M101" s="7" t="s">
        <v>13</v>
      </c>
      <c r="N101" s="7"/>
      <c r="O101" s="7"/>
      <c r="P101" s="7"/>
      <c r="Q101" s="7"/>
      <c r="R101" s="7"/>
      <c r="S101" s="7"/>
      <c r="T101" s="7">
        <v>2016</v>
      </c>
      <c r="U101" s="7">
        <v>12</v>
      </c>
      <c r="V101" s="7">
        <v>2017</v>
      </c>
      <c r="W101" s="7">
        <v>12</v>
      </c>
      <c r="X101" s="18"/>
      <c r="Y101" s="18"/>
      <c r="Z101" s="18"/>
      <c r="AA101" s="3">
        <f t="shared" si="11"/>
        <v>10000</v>
      </c>
    </row>
    <row r="102" spans="1:27" ht="96">
      <c r="A102" s="6">
        <v>98</v>
      </c>
      <c r="B102" s="7" t="s">
        <v>633</v>
      </c>
      <c r="C102" s="7" t="s">
        <v>671</v>
      </c>
      <c r="D102" s="7" t="s">
        <v>672</v>
      </c>
      <c r="E102" s="3" t="str">
        <f t="shared" si="10"/>
        <v>2016-2018</v>
      </c>
      <c r="F102" s="7" t="s">
        <v>636</v>
      </c>
      <c r="G102" s="39">
        <v>228456</v>
      </c>
      <c r="H102" s="7"/>
      <c r="I102" s="7">
        <v>181346</v>
      </c>
      <c r="J102" s="7">
        <v>1217486</v>
      </c>
      <c r="K102" s="7"/>
      <c r="L102" s="7"/>
      <c r="M102" s="7"/>
      <c r="N102" s="7"/>
      <c r="O102" s="7"/>
      <c r="P102" s="7"/>
      <c r="Q102" s="7"/>
      <c r="R102" s="7"/>
      <c r="S102" s="7"/>
      <c r="T102" s="7">
        <v>2016</v>
      </c>
      <c r="U102" s="7">
        <v>5</v>
      </c>
      <c r="V102" s="7">
        <v>2018</v>
      </c>
      <c r="W102" s="7">
        <v>5</v>
      </c>
      <c r="X102" s="19" t="s">
        <v>649</v>
      </c>
      <c r="Y102" s="19">
        <v>13601173857</v>
      </c>
      <c r="Z102" s="6"/>
      <c r="AA102" s="3">
        <f t="shared" si="11"/>
        <v>0</v>
      </c>
    </row>
    <row r="103" spans="1:27" s="2" customFormat="1">
      <c r="A103" s="5" t="s">
        <v>207</v>
      </c>
      <c r="B103" s="5" t="s">
        <v>493</v>
      </c>
      <c r="C103" s="15"/>
      <c r="D103" s="15"/>
      <c r="E103" s="3" t="str">
        <f t="shared" ref="E103:E131" si="14">T103&amp;-V103</f>
        <v>0</v>
      </c>
      <c r="F103" s="15"/>
      <c r="G103" s="40">
        <f>SUM(G104:G131)</f>
        <v>3497541.7899999996</v>
      </c>
      <c r="H103" s="40">
        <f t="shared" ref="H103:S103" si="15">SUM(H104:H131)</f>
        <v>0</v>
      </c>
      <c r="I103" s="40">
        <f t="shared" si="15"/>
        <v>712266</v>
      </c>
      <c r="J103" s="40">
        <f t="shared" si="15"/>
        <v>3083421.3</v>
      </c>
      <c r="K103" s="40">
        <f t="shared" si="15"/>
        <v>1737195.9485105718</v>
      </c>
      <c r="L103" s="40">
        <f t="shared" si="15"/>
        <v>492426</v>
      </c>
      <c r="M103" s="40"/>
      <c r="N103" s="40"/>
      <c r="O103" s="40">
        <f t="shared" si="15"/>
        <v>168613.1</v>
      </c>
      <c r="P103" s="40">
        <f t="shared" si="15"/>
        <v>48161.7</v>
      </c>
      <c r="Q103" s="40">
        <f t="shared" si="15"/>
        <v>20104.8</v>
      </c>
      <c r="R103" s="40">
        <f t="shared" si="15"/>
        <v>45834</v>
      </c>
      <c r="S103" s="40">
        <f t="shared" si="15"/>
        <v>44674.799999999996</v>
      </c>
      <c r="T103" s="15"/>
      <c r="U103" s="15"/>
      <c r="V103" s="15"/>
      <c r="W103" s="15"/>
      <c r="X103" s="5"/>
      <c r="Y103" s="5"/>
      <c r="Z103" s="37"/>
      <c r="AA103" s="3">
        <f t="shared" si="11"/>
        <v>2229621.9485105718</v>
      </c>
    </row>
    <row r="104" spans="1:27" ht="24">
      <c r="A104" s="6">
        <v>99</v>
      </c>
      <c r="B104" s="7" t="s">
        <v>507</v>
      </c>
      <c r="C104" s="7" t="s">
        <v>508</v>
      </c>
      <c r="D104" s="7" t="s">
        <v>509</v>
      </c>
      <c r="E104" s="3" t="str">
        <f t="shared" si="14"/>
        <v>2012-2018</v>
      </c>
      <c r="F104" s="7" t="s">
        <v>510</v>
      </c>
      <c r="G104" s="7">
        <v>600000</v>
      </c>
      <c r="H104" s="7" t="s">
        <v>511</v>
      </c>
      <c r="I104" s="7">
        <v>300000</v>
      </c>
      <c r="J104" s="7">
        <v>382000</v>
      </c>
      <c r="K104" s="26">
        <f>10000*29.4631059152467</f>
        <v>294631.059152467</v>
      </c>
      <c r="L104" s="42">
        <f>9.63*10000</f>
        <v>96300.000000000015</v>
      </c>
      <c r="M104" s="7" t="s">
        <v>512</v>
      </c>
      <c r="N104" s="17"/>
      <c r="O104" s="7" t="s">
        <v>511</v>
      </c>
      <c r="P104" s="7" t="s">
        <v>511</v>
      </c>
      <c r="Q104" s="7" t="s">
        <v>511</v>
      </c>
      <c r="R104" s="7" t="s">
        <v>511</v>
      </c>
      <c r="S104" s="7" t="s">
        <v>511</v>
      </c>
      <c r="T104" s="7">
        <v>2012</v>
      </c>
      <c r="U104" s="7">
        <v>8</v>
      </c>
      <c r="V104" s="7">
        <v>2018</v>
      </c>
      <c r="W104" s="7">
        <v>6</v>
      </c>
      <c r="X104" s="7"/>
      <c r="Y104" s="7"/>
      <c r="Z104" s="7"/>
      <c r="AA104" s="3">
        <f t="shared" si="11"/>
        <v>390931.059152467</v>
      </c>
    </row>
    <row r="105" spans="1:27" ht="24">
      <c r="A105" s="6">
        <v>100</v>
      </c>
      <c r="B105" s="7" t="s">
        <v>507</v>
      </c>
      <c r="C105" s="7" t="s">
        <v>513</v>
      </c>
      <c r="D105" s="7" t="s">
        <v>514</v>
      </c>
      <c r="E105" s="3" t="str">
        <f t="shared" si="14"/>
        <v>2012-2016</v>
      </c>
      <c r="F105" s="7" t="s">
        <v>510</v>
      </c>
      <c r="G105" s="7">
        <v>320000</v>
      </c>
      <c r="H105" s="7" t="s">
        <v>511</v>
      </c>
      <c r="I105" s="7">
        <v>160000</v>
      </c>
      <c r="J105" s="7">
        <v>204000</v>
      </c>
      <c r="K105" s="26">
        <f>10000*18.5299489358105</f>
        <v>185299.489358105</v>
      </c>
      <c r="L105" s="42">
        <f>6.06*10000</f>
        <v>60599.999999999993</v>
      </c>
      <c r="M105" s="7" t="s">
        <v>512</v>
      </c>
      <c r="N105" s="17"/>
      <c r="O105" s="7" t="s">
        <v>511</v>
      </c>
      <c r="P105" s="7" t="s">
        <v>511</v>
      </c>
      <c r="Q105" s="7" t="s">
        <v>511</v>
      </c>
      <c r="R105" s="7" t="s">
        <v>511</v>
      </c>
      <c r="S105" s="7" t="s">
        <v>511</v>
      </c>
      <c r="T105" s="7">
        <v>2012</v>
      </c>
      <c r="U105" s="7">
        <v>12</v>
      </c>
      <c r="V105" s="7">
        <v>2016</v>
      </c>
      <c r="W105" s="7">
        <v>12</v>
      </c>
      <c r="X105" s="7"/>
      <c r="Y105" s="7"/>
      <c r="Z105" s="7"/>
      <c r="AA105" s="3">
        <f t="shared" si="11"/>
        <v>245899.489358105</v>
      </c>
    </row>
    <row r="106" spans="1:27" ht="36">
      <c r="A106" s="6">
        <v>101</v>
      </c>
      <c r="B106" s="7" t="s">
        <v>591</v>
      </c>
      <c r="C106" s="7" t="s">
        <v>592</v>
      </c>
      <c r="D106" s="7" t="s">
        <v>593</v>
      </c>
      <c r="E106" s="3" t="str">
        <f t="shared" si="14"/>
        <v>2014-2018</v>
      </c>
      <c r="F106" s="7" t="s">
        <v>495</v>
      </c>
      <c r="G106" s="7">
        <v>400000</v>
      </c>
      <c r="H106" s="7" t="s">
        <v>594</v>
      </c>
      <c r="I106" s="7" t="s">
        <v>594</v>
      </c>
      <c r="J106" s="7">
        <v>20904</v>
      </c>
      <c r="K106" s="7">
        <v>256244</v>
      </c>
      <c r="L106" s="7">
        <v>16000</v>
      </c>
      <c r="M106" s="7" t="s">
        <v>596</v>
      </c>
      <c r="N106" s="7" t="s">
        <v>498</v>
      </c>
      <c r="O106" s="7"/>
      <c r="P106" s="7"/>
      <c r="Q106" s="7"/>
      <c r="R106" s="7">
        <v>20000</v>
      </c>
      <c r="S106" s="7">
        <v>30000</v>
      </c>
      <c r="T106" s="7">
        <v>2014</v>
      </c>
      <c r="U106" s="7">
        <v>11</v>
      </c>
      <c r="V106" s="7">
        <v>2018</v>
      </c>
      <c r="W106" s="7">
        <v>12</v>
      </c>
      <c r="X106" s="7"/>
      <c r="Y106" s="7"/>
      <c r="Z106" s="7"/>
      <c r="AA106" s="3">
        <f t="shared" si="11"/>
        <v>272244</v>
      </c>
    </row>
    <row r="107" spans="1:27" ht="48">
      <c r="A107" s="6">
        <v>102</v>
      </c>
      <c r="B107" s="7" t="s">
        <v>704</v>
      </c>
      <c r="C107" s="7" t="s">
        <v>705</v>
      </c>
      <c r="D107" s="7" t="s">
        <v>706</v>
      </c>
      <c r="E107" s="3" t="str">
        <f t="shared" si="14"/>
        <v>2013-2018</v>
      </c>
      <c r="F107" s="7" t="s">
        <v>495</v>
      </c>
      <c r="G107" s="7">
        <v>255000</v>
      </c>
      <c r="H107" s="7"/>
      <c r="I107" s="7">
        <v>23000</v>
      </c>
      <c r="J107" s="7">
        <v>103723.9</v>
      </c>
      <c r="K107" s="7">
        <v>198913</v>
      </c>
      <c r="L107" s="7">
        <v>27000</v>
      </c>
      <c r="M107" s="7" t="s">
        <v>707</v>
      </c>
      <c r="N107" s="7" t="s">
        <v>498</v>
      </c>
      <c r="O107" s="7"/>
      <c r="P107" s="7"/>
      <c r="Q107" s="7"/>
      <c r="R107" s="7"/>
      <c r="S107" s="7"/>
      <c r="T107" s="7">
        <v>2013</v>
      </c>
      <c r="U107" s="7">
        <v>9</v>
      </c>
      <c r="V107" s="7">
        <v>2018</v>
      </c>
      <c r="W107" s="7">
        <v>6</v>
      </c>
      <c r="X107" s="7"/>
      <c r="Y107" s="7"/>
      <c r="Z107" s="7"/>
      <c r="AA107" s="3">
        <f t="shared" si="11"/>
        <v>225913</v>
      </c>
    </row>
    <row r="108" spans="1:27" ht="24">
      <c r="A108" s="6">
        <v>103</v>
      </c>
      <c r="B108" s="7" t="s">
        <v>829</v>
      </c>
      <c r="C108" s="7" t="s">
        <v>433</v>
      </c>
      <c r="D108" s="7" t="s">
        <v>434</v>
      </c>
      <c r="E108" s="3" t="str">
        <f t="shared" si="14"/>
        <v>2015-2018</v>
      </c>
      <c r="F108" s="7" t="s">
        <v>561</v>
      </c>
      <c r="G108" s="7">
        <v>83588</v>
      </c>
      <c r="H108" s="7"/>
      <c r="I108" s="7"/>
      <c r="J108" s="7">
        <v>172647</v>
      </c>
      <c r="K108" s="7">
        <v>0</v>
      </c>
      <c r="L108" s="7">
        <v>70000</v>
      </c>
      <c r="M108" s="7" t="s">
        <v>581</v>
      </c>
      <c r="N108" s="7"/>
      <c r="O108" s="7"/>
      <c r="P108" s="7"/>
      <c r="Q108" s="7"/>
      <c r="R108" s="7"/>
      <c r="S108" s="7"/>
      <c r="T108" s="7">
        <v>2015</v>
      </c>
      <c r="U108" s="7">
        <v>12</v>
      </c>
      <c r="V108" s="7">
        <v>2018</v>
      </c>
      <c r="W108" s="7">
        <v>11</v>
      </c>
      <c r="X108" s="18"/>
      <c r="Y108" s="18"/>
      <c r="Z108" s="18"/>
      <c r="AA108" s="3">
        <f t="shared" si="11"/>
        <v>70000</v>
      </c>
    </row>
    <row r="109" spans="1:27" ht="24">
      <c r="A109" s="6">
        <v>104</v>
      </c>
      <c r="B109" s="7" t="s">
        <v>829</v>
      </c>
      <c r="C109" s="7" t="s">
        <v>435</v>
      </c>
      <c r="D109" s="7" t="s">
        <v>436</v>
      </c>
      <c r="E109" s="3" t="str">
        <f t="shared" si="14"/>
        <v>2015-2018</v>
      </c>
      <c r="F109" s="7" t="s">
        <v>561</v>
      </c>
      <c r="G109" s="7">
        <v>118980</v>
      </c>
      <c r="H109" s="7"/>
      <c r="I109" s="7"/>
      <c r="J109" s="7">
        <v>250414</v>
      </c>
      <c r="K109" s="7">
        <v>0</v>
      </c>
      <c r="L109" s="7">
        <v>20000</v>
      </c>
      <c r="M109" s="7" t="s">
        <v>581</v>
      </c>
      <c r="N109" s="7"/>
      <c r="O109" s="7"/>
      <c r="P109" s="7"/>
      <c r="Q109" s="7"/>
      <c r="R109" s="7"/>
      <c r="S109" s="7"/>
      <c r="T109" s="7">
        <v>2015</v>
      </c>
      <c r="U109" s="7">
        <v>12</v>
      </c>
      <c r="V109" s="7">
        <v>2018</v>
      </c>
      <c r="W109" s="7">
        <v>11</v>
      </c>
      <c r="X109" s="18"/>
      <c r="Y109" s="18"/>
      <c r="Z109" s="18"/>
      <c r="AA109" s="3">
        <f t="shared" si="11"/>
        <v>20000</v>
      </c>
    </row>
    <row r="110" spans="1:27" ht="60">
      <c r="A110" s="6">
        <v>105</v>
      </c>
      <c r="B110" s="24" t="s">
        <v>113</v>
      </c>
      <c r="C110" s="24" t="s">
        <v>114</v>
      </c>
      <c r="D110" s="24" t="s">
        <v>115</v>
      </c>
      <c r="E110" s="3" t="str">
        <f t="shared" si="14"/>
        <v>2016-2018</v>
      </c>
      <c r="F110" s="24"/>
      <c r="G110" s="24">
        <v>75015</v>
      </c>
      <c r="H110" s="24"/>
      <c r="I110" s="24"/>
      <c r="J110" s="7">
        <v>29560</v>
      </c>
      <c r="K110" s="7">
        <v>40000</v>
      </c>
      <c r="L110" s="7">
        <v>30000</v>
      </c>
      <c r="M110" s="24"/>
      <c r="N110" s="24"/>
      <c r="O110" s="24"/>
      <c r="P110" s="24"/>
      <c r="Q110" s="24"/>
      <c r="R110" s="24"/>
      <c r="S110" s="24"/>
      <c r="T110" s="24">
        <v>2016</v>
      </c>
      <c r="U110" s="24">
        <v>5</v>
      </c>
      <c r="V110" s="24">
        <v>2018</v>
      </c>
      <c r="W110" s="24">
        <v>6</v>
      </c>
      <c r="X110" s="18"/>
      <c r="Y110" s="18"/>
      <c r="Z110" s="18"/>
      <c r="AA110" s="3">
        <f t="shared" si="11"/>
        <v>70000</v>
      </c>
    </row>
    <row r="111" spans="1:27" ht="48">
      <c r="A111" s="6">
        <v>106</v>
      </c>
      <c r="B111" s="24" t="s">
        <v>113</v>
      </c>
      <c r="C111" s="24" t="s">
        <v>116</v>
      </c>
      <c r="D111" s="24" t="s">
        <v>117</v>
      </c>
      <c r="E111" s="3" t="str">
        <f t="shared" si="14"/>
        <v>2016-2018</v>
      </c>
      <c r="F111" s="24"/>
      <c r="G111" s="24">
        <v>55367</v>
      </c>
      <c r="H111" s="24"/>
      <c r="I111" s="24"/>
      <c r="J111" s="7">
        <v>28669.7</v>
      </c>
      <c r="K111" s="7">
        <v>30000</v>
      </c>
      <c r="L111" s="7">
        <v>20000</v>
      </c>
      <c r="M111" s="24"/>
      <c r="N111" s="24"/>
      <c r="O111" s="24"/>
      <c r="P111" s="24"/>
      <c r="Q111" s="24"/>
      <c r="R111" s="24"/>
      <c r="S111" s="24"/>
      <c r="T111" s="24">
        <v>2016</v>
      </c>
      <c r="U111" s="24">
        <v>5</v>
      </c>
      <c r="V111" s="24">
        <v>2018</v>
      </c>
      <c r="W111" s="24">
        <v>6</v>
      </c>
      <c r="X111" s="18"/>
      <c r="Y111" s="18"/>
      <c r="Z111" s="18"/>
      <c r="AA111" s="3">
        <f t="shared" si="11"/>
        <v>50000</v>
      </c>
    </row>
    <row r="112" spans="1:27" ht="24">
      <c r="A112" s="6">
        <v>107</v>
      </c>
      <c r="B112" s="7" t="s">
        <v>856</v>
      </c>
      <c r="C112" s="7" t="s">
        <v>857</v>
      </c>
      <c r="D112" s="7" t="s">
        <v>858</v>
      </c>
      <c r="E112" s="3" t="str">
        <f t="shared" si="14"/>
        <v>2012-2018</v>
      </c>
      <c r="F112" s="7" t="s">
        <v>720</v>
      </c>
      <c r="G112" s="7">
        <v>310000</v>
      </c>
      <c r="H112" s="7"/>
      <c r="I112" s="7">
        <v>155000</v>
      </c>
      <c r="J112" s="7">
        <v>194000</v>
      </c>
      <c r="K112" s="7">
        <v>25000</v>
      </c>
      <c r="L112" s="7">
        <v>57000</v>
      </c>
      <c r="M112" s="7" t="s">
        <v>512</v>
      </c>
      <c r="N112" s="7"/>
      <c r="O112" s="7"/>
      <c r="P112" s="7"/>
      <c r="Q112" s="7"/>
      <c r="R112" s="7"/>
      <c r="S112" s="7">
        <v>2012.6</v>
      </c>
      <c r="T112" s="7">
        <v>2012</v>
      </c>
      <c r="U112" s="7">
        <v>10</v>
      </c>
      <c r="V112" s="7">
        <v>2018</v>
      </c>
      <c r="W112" s="7">
        <v>6</v>
      </c>
      <c r="X112" s="18"/>
      <c r="Y112" s="18"/>
      <c r="Z112" s="18"/>
      <c r="AA112" s="3">
        <f t="shared" si="11"/>
        <v>82000</v>
      </c>
    </row>
    <row r="113" spans="1:27" ht="84">
      <c r="A113" s="6">
        <v>108</v>
      </c>
      <c r="B113" s="7" t="s">
        <v>491</v>
      </c>
      <c r="C113" s="7" t="s">
        <v>492</v>
      </c>
      <c r="D113" s="7" t="s">
        <v>494</v>
      </c>
      <c r="E113" s="3" t="str">
        <f t="shared" si="14"/>
        <v>2014-2017</v>
      </c>
      <c r="F113" s="7" t="s">
        <v>495</v>
      </c>
      <c r="G113" s="7">
        <v>96000</v>
      </c>
      <c r="H113" s="7">
        <v>0</v>
      </c>
      <c r="I113" s="7">
        <v>23000</v>
      </c>
      <c r="J113" s="7">
        <v>50000</v>
      </c>
      <c r="K113" s="7">
        <v>75000</v>
      </c>
      <c r="L113" s="7">
        <v>11000</v>
      </c>
      <c r="M113" s="7" t="s">
        <v>497</v>
      </c>
      <c r="N113" s="7" t="s">
        <v>498</v>
      </c>
      <c r="O113" s="7">
        <v>7000</v>
      </c>
      <c r="P113" s="7">
        <v>2000</v>
      </c>
      <c r="Q113" s="7">
        <v>700</v>
      </c>
      <c r="R113" s="7" t="s">
        <v>499</v>
      </c>
      <c r="S113" s="7" t="s">
        <v>499</v>
      </c>
      <c r="T113" s="7">
        <v>2014</v>
      </c>
      <c r="U113" s="7">
        <v>10</v>
      </c>
      <c r="V113" s="7">
        <v>2017</v>
      </c>
      <c r="W113" s="7">
        <v>7</v>
      </c>
      <c r="X113" s="6"/>
      <c r="Y113" s="6"/>
      <c r="Z113" s="6"/>
      <c r="AA113" s="3">
        <f t="shared" si="11"/>
        <v>86000</v>
      </c>
    </row>
    <row r="114" spans="1:27" ht="24">
      <c r="A114" s="6">
        <v>109</v>
      </c>
      <c r="B114" s="7" t="s">
        <v>49</v>
      </c>
      <c r="C114" s="7" t="s">
        <v>50</v>
      </c>
      <c r="D114" s="7" t="s">
        <v>51</v>
      </c>
      <c r="E114" s="3" t="str">
        <f t="shared" si="14"/>
        <v>2014-2017</v>
      </c>
      <c r="F114" s="7" t="s">
        <v>52</v>
      </c>
      <c r="G114" s="7">
        <v>40000</v>
      </c>
      <c r="H114" s="7"/>
      <c r="I114" s="7"/>
      <c r="J114" s="7">
        <v>6151</v>
      </c>
      <c r="K114" s="7">
        <v>20487</v>
      </c>
      <c r="L114" s="7">
        <v>19513</v>
      </c>
      <c r="M114" s="7" t="s">
        <v>54</v>
      </c>
      <c r="N114" s="7" t="s">
        <v>55</v>
      </c>
      <c r="O114" s="7">
        <v>20000</v>
      </c>
      <c r="P114" s="7"/>
      <c r="Q114" s="7"/>
      <c r="R114" s="7">
        <v>20000</v>
      </c>
      <c r="S114" s="7"/>
      <c r="T114" s="7">
        <v>2014</v>
      </c>
      <c r="U114" s="7">
        <v>9</v>
      </c>
      <c r="V114" s="7">
        <v>2017</v>
      </c>
      <c r="W114" s="7">
        <v>9</v>
      </c>
      <c r="X114" s="6"/>
      <c r="Y114" s="6"/>
      <c r="Z114" s="6"/>
      <c r="AA114" s="3">
        <f t="shared" si="11"/>
        <v>40000</v>
      </c>
    </row>
    <row r="115" spans="1:27" ht="72">
      <c r="A115" s="6">
        <v>110</v>
      </c>
      <c r="B115" s="7" t="s">
        <v>790</v>
      </c>
      <c r="C115" s="7" t="s">
        <v>791</v>
      </c>
      <c r="D115" s="7" t="s">
        <v>792</v>
      </c>
      <c r="E115" s="3" t="str">
        <f t="shared" si="14"/>
        <v>2015-2017</v>
      </c>
      <c r="F115" s="7" t="s">
        <v>793</v>
      </c>
      <c r="G115" s="7">
        <v>33000</v>
      </c>
      <c r="H115" s="7"/>
      <c r="I115" s="7"/>
      <c r="J115" s="7"/>
      <c r="K115" s="7">
        <v>25000</v>
      </c>
      <c r="L115" s="7">
        <v>8000</v>
      </c>
      <c r="M115" s="7" t="s">
        <v>794</v>
      </c>
      <c r="N115" s="7"/>
      <c r="O115" s="7">
        <v>4434</v>
      </c>
      <c r="P115" s="7">
        <v>902</v>
      </c>
      <c r="Q115" s="7">
        <v>532</v>
      </c>
      <c r="R115" s="7">
        <v>4434</v>
      </c>
      <c r="S115" s="7">
        <v>4434</v>
      </c>
      <c r="T115" s="7">
        <v>2015</v>
      </c>
      <c r="U115" s="7">
        <v>9</v>
      </c>
      <c r="V115" s="7">
        <v>2017</v>
      </c>
      <c r="W115" s="7">
        <v>8</v>
      </c>
      <c r="X115" s="6"/>
      <c r="Y115" s="6"/>
      <c r="Z115" s="6"/>
      <c r="AA115" s="3">
        <f t="shared" si="11"/>
        <v>33000</v>
      </c>
    </row>
    <row r="116" spans="1:27" ht="60">
      <c r="A116" s="6">
        <v>111</v>
      </c>
      <c r="B116" s="7" t="s">
        <v>165</v>
      </c>
      <c r="C116" s="7" t="s">
        <v>166</v>
      </c>
      <c r="D116" s="7" t="s">
        <v>167</v>
      </c>
      <c r="E116" s="3" t="str">
        <f t="shared" si="14"/>
        <v>2013-2017</v>
      </c>
      <c r="F116" s="7" t="s">
        <v>495</v>
      </c>
      <c r="G116" s="7">
        <v>191972</v>
      </c>
      <c r="H116" s="7"/>
      <c r="I116" s="7"/>
      <c r="J116" s="7">
        <v>424793</v>
      </c>
      <c r="K116" s="7">
        <v>213909</v>
      </c>
      <c r="L116" s="7">
        <v>24000</v>
      </c>
      <c r="M116" s="7" t="s">
        <v>497</v>
      </c>
      <c r="N116" s="7" t="s">
        <v>498</v>
      </c>
      <c r="O116" s="7"/>
      <c r="P116" s="7"/>
      <c r="Q116" s="7"/>
      <c r="R116" s="7"/>
      <c r="S116" s="7"/>
      <c r="T116" s="7">
        <v>2013</v>
      </c>
      <c r="U116" s="19">
        <v>1</v>
      </c>
      <c r="V116" s="19">
        <v>2017</v>
      </c>
      <c r="W116" s="7">
        <v>10</v>
      </c>
      <c r="X116" s="6"/>
      <c r="Y116" s="6"/>
      <c r="Z116" s="6"/>
      <c r="AA116" s="3">
        <f t="shared" si="11"/>
        <v>237909</v>
      </c>
    </row>
    <row r="117" spans="1:27" ht="108">
      <c r="A117" s="6">
        <v>112</v>
      </c>
      <c r="B117" s="7" t="s">
        <v>895</v>
      </c>
      <c r="C117" s="7" t="s">
        <v>896</v>
      </c>
      <c r="D117" s="7" t="s">
        <v>899</v>
      </c>
      <c r="E117" s="3" t="str">
        <f t="shared" si="14"/>
        <v>2013-2017</v>
      </c>
      <c r="F117" s="7" t="s">
        <v>495</v>
      </c>
      <c r="G117" s="7">
        <v>32500</v>
      </c>
      <c r="H117" s="7">
        <v>0</v>
      </c>
      <c r="I117" s="7">
        <v>0</v>
      </c>
      <c r="J117" s="7">
        <v>50578</v>
      </c>
      <c r="K117" s="7">
        <v>28000</v>
      </c>
      <c r="L117" s="7">
        <v>4500</v>
      </c>
      <c r="M117" s="7" t="s">
        <v>497</v>
      </c>
      <c r="N117" s="7" t="s">
        <v>498</v>
      </c>
      <c r="O117" s="7">
        <v>0</v>
      </c>
      <c r="P117" s="7"/>
      <c r="Q117" s="7">
        <v>0</v>
      </c>
      <c r="R117" s="7">
        <v>0</v>
      </c>
      <c r="S117" s="7">
        <v>0</v>
      </c>
      <c r="T117" s="7">
        <v>2013</v>
      </c>
      <c r="U117" s="7">
        <v>4</v>
      </c>
      <c r="V117" s="7">
        <v>2017</v>
      </c>
      <c r="W117" s="7">
        <v>6</v>
      </c>
      <c r="X117" s="6"/>
      <c r="Y117" s="6"/>
      <c r="Z117" s="6"/>
      <c r="AA117" s="3">
        <f t="shared" si="11"/>
        <v>32500</v>
      </c>
    </row>
    <row r="118" spans="1:27" ht="36">
      <c r="A118" s="6">
        <v>113</v>
      </c>
      <c r="B118" s="7" t="s">
        <v>850</v>
      </c>
      <c r="C118" s="7" t="s">
        <v>851</v>
      </c>
      <c r="D118" s="7" t="s">
        <v>852</v>
      </c>
      <c r="E118" s="3" t="str">
        <f t="shared" si="14"/>
        <v>2014-2017</v>
      </c>
      <c r="F118" s="7" t="s">
        <v>495</v>
      </c>
      <c r="G118" s="7">
        <v>75000</v>
      </c>
      <c r="H118" s="7"/>
      <c r="I118" s="7"/>
      <c r="J118" s="7">
        <v>52173</v>
      </c>
      <c r="K118" s="7">
        <v>67000</v>
      </c>
      <c r="L118" s="7">
        <v>8000</v>
      </c>
      <c r="M118" s="7" t="s">
        <v>854</v>
      </c>
      <c r="N118" s="7"/>
      <c r="O118" s="7">
        <v>1400</v>
      </c>
      <c r="P118" s="7"/>
      <c r="Q118" s="7" t="s">
        <v>855</v>
      </c>
      <c r="R118" s="7">
        <v>1400</v>
      </c>
      <c r="S118" s="7">
        <v>4200</v>
      </c>
      <c r="T118" s="7">
        <v>2014</v>
      </c>
      <c r="U118" s="7">
        <v>9</v>
      </c>
      <c r="V118" s="7">
        <v>2017</v>
      </c>
      <c r="W118" s="7">
        <v>12</v>
      </c>
      <c r="X118" s="6"/>
      <c r="Y118" s="6"/>
      <c r="Z118" s="6"/>
      <c r="AA118" s="3">
        <f t="shared" si="11"/>
        <v>75000</v>
      </c>
    </row>
    <row r="119" spans="1:27" ht="36">
      <c r="A119" s="6">
        <v>114</v>
      </c>
      <c r="B119" s="7" t="s">
        <v>56</v>
      </c>
      <c r="C119" s="7" t="s">
        <v>57</v>
      </c>
      <c r="D119" s="7" t="s">
        <v>58</v>
      </c>
      <c r="E119" s="3" t="str">
        <f t="shared" si="14"/>
        <v>2014-2017</v>
      </c>
      <c r="F119" s="7" t="s">
        <v>587</v>
      </c>
      <c r="G119" s="7">
        <v>40000</v>
      </c>
      <c r="H119" s="7"/>
      <c r="I119" s="7"/>
      <c r="J119" s="7">
        <v>6151</v>
      </c>
      <c r="K119" s="7">
        <v>20487</v>
      </c>
      <c r="L119" s="7">
        <v>19513</v>
      </c>
      <c r="M119" s="7" t="s">
        <v>497</v>
      </c>
      <c r="N119" s="7"/>
      <c r="O119" s="7"/>
      <c r="P119" s="7"/>
      <c r="Q119" s="7"/>
      <c r="R119" s="7"/>
      <c r="S119" s="7"/>
      <c r="T119" s="7">
        <v>2014</v>
      </c>
      <c r="U119" s="7">
        <v>9</v>
      </c>
      <c r="V119" s="7">
        <v>2017</v>
      </c>
      <c r="W119" s="7">
        <v>9</v>
      </c>
      <c r="X119" s="6"/>
      <c r="Y119" s="6"/>
      <c r="Z119" s="6"/>
      <c r="AA119" s="3">
        <f t="shared" si="11"/>
        <v>40000</v>
      </c>
    </row>
    <row r="120" spans="1:27" ht="24">
      <c r="A120" s="6">
        <v>115</v>
      </c>
      <c r="B120" s="7" t="s">
        <v>591</v>
      </c>
      <c r="C120" s="7" t="s">
        <v>597</v>
      </c>
      <c r="D120" s="7" t="s">
        <v>598</v>
      </c>
      <c r="E120" s="3" t="str">
        <f t="shared" si="14"/>
        <v>2015-2017</v>
      </c>
      <c r="F120" s="7" t="s">
        <v>587</v>
      </c>
      <c r="G120" s="7">
        <v>49289.4</v>
      </c>
      <c r="H120" s="7"/>
      <c r="I120" s="7"/>
      <c r="J120" s="7">
        <v>82149</v>
      </c>
      <c r="K120" s="7">
        <v>55861.4</v>
      </c>
      <c r="L120" s="7">
        <v>0</v>
      </c>
      <c r="M120" s="7" t="s">
        <v>497</v>
      </c>
      <c r="N120" s="7"/>
      <c r="O120" s="7">
        <v>73934.100000000006</v>
      </c>
      <c r="P120" s="7">
        <v>24644.7</v>
      </c>
      <c r="Q120" s="7">
        <v>10276.799999999999</v>
      </c>
      <c r="R120" s="7"/>
      <c r="S120" s="7"/>
      <c r="T120" s="7">
        <v>2015</v>
      </c>
      <c r="U120" s="7">
        <v>11</v>
      </c>
      <c r="V120" s="7">
        <v>2017</v>
      </c>
      <c r="W120" s="7">
        <v>10</v>
      </c>
      <c r="X120" s="6"/>
      <c r="Y120" s="6"/>
      <c r="Z120" s="6"/>
      <c r="AA120" s="3">
        <f t="shared" si="11"/>
        <v>55861.4</v>
      </c>
    </row>
    <row r="121" spans="1:27" ht="24">
      <c r="A121" s="6">
        <v>116</v>
      </c>
      <c r="B121" s="7" t="s">
        <v>591</v>
      </c>
      <c r="C121" s="7" t="s">
        <v>599</v>
      </c>
      <c r="D121" s="7" t="s">
        <v>600</v>
      </c>
      <c r="E121" s="3" t="str">
        <f t="shared" si="14"/>
        <v>2014-2017</v>
      </c>
      <c r="F121" s="7" t="s">
        <v>587</v>
      </c>
      <c r="G121" s="7">
        <v>41230</v>
      </c>
      <c r="H121" s="7"/>
      <c r="I121" s="7"/>
      <c r="J121" s="7">
        <v>68717</v>
      </c>
      <c r="K121" s="7">
        <v>41730</v>
      </c>
      <c r="L121" s="7">
        <v>0</v>
      </c>
      <c r="M121" s="7" t="s">
        <v>497</v>
      </c>
      <c r="N121" s="7"/>
      <c r="O121" s="7">
        <v>61845</v>
      </c>
      <c r="P121" s="7">
        <v>20615</v>
      </c>
      <c r="Q121" s="7">
        <v>8596</v>
      </c>
      <c r="R121" s="7"/>
      <c r="S121" s="7"/>
      <c r="T121" s="7">
        <v>2014</v>
      </c>
      <c r="U121" s="7">
        <v>10</v>
      </c>
      <c r="V121" s="7">
        <v>2017</v>
      </c>
      <c r="W121" s="7">
        <v>10</v>
      </c>
      <c r="X121" s="6"/>
      <c r="Y121" s="6"/>
      <c r="Z121" s="6"/>
      <c r="AA121" s="3">
        <f t="shared" si="11"/>
        <v>41730</v>
      </c>
    </row>
    <row r="122" spans="1:27" ht="96">
      <c r="A122" s="6">
        <v>117</v>
      </c>
      <c r="B122" s="7" t="s">
        <v>756</v>
      </c>
      <c r="C122" s="7" t="s">
        <v>757</v>
      </c>
      <c r="D122" s="7" t="s">
        <v>758</v>
      </c>
      <c r="E122" s="3" t="str">
        <f t="shared" si="14"/>
        <v>2010-2017</v>
      </c>
      <c r="F122" s="7" t="s">
        <v>759</v>
      </c>
      <c r="G122" s="7">
        <v>154469</v>
      </c>
      <c r="H122" s="7"/>
      <c r="I122" s="7"/>
      <c r="J122" s="7">
        <v>538000</v>
      </c>
      <c r="K122" s="7">
        <v>154469</v>
      </c>
      <c r="L122" s="7">
        <v>0</v>
      </c>
      <c r="M122" s="7" t="s">
        <v>497</v>
      </c>
      <c r="N122" s="7"/>
      <c r="O122" s="7"/>
      <c r="P122" s="7"/>
      <c r="Q122" s="7"/>
      <c r="R122" s="7"/>
      <c r="S122" s="7"/>
      <c r="T122" s="7">
        <v>2010</v>
      </c>
      <c r="U122" s="7">
        <v>11</v>
      </c>
      <c r="V122" s="7">
        <v>2017</v>
      </c>
      <c r="W122" s="7">
        <v>11</v>
      </c>
      <c r="X122" s="6"/>
      <c r="Y122" s="6"/>
      <c r="Z122" s="6"/>
      <c r="AA122" s="3">
        <f t="shared" si="11"/>
        <v>154469</v>
      </c>
    </row>
    <row r="123" spans="1:27">
      <c r="A123" s="6">
        <v>118</v>
      </c>
      <c r="B123" s="7" t="s">
        <v>845</v>
      </c>
      <c r="C123" s="7" t="s">
        <v>846</v>
      </c>
      <c r="D123" s="7" t="s">
        <v>847</v>
      </c>
      <c r="E123" s="3" t="str">
        <f t="shared" si="14"/>
        <v>2014-2017</v>
      </c>
      <c r="F123" s="7" t="s">
        <v>720</v>
      </c>
      <c r="G123" s="7">
        <v>105377</v>
      </c>
      <c r="H123" s="7"/>
      <c r="I123" s="7">
        <v>20000</v>
      </c>
      <c r="J123" s="7">
        <v>57721</v>
      </c>
      <c r="K123" s="7">
        <v>4135</v>
      </c>
      <c r="L123" s="7">
        <v>500</v>
      </c>
      <c r="M123" s="7" t="s">
        <v>497</v>
      </c>
      <c r="N123" s="7"/>
      <c r="O123" s="7"/>
      <c r="P123" s="7"/>
      <c r="Q123" s="7"/>
      <c r="R123" s="7"/>
      <c r="S123" s="7">
        <v>2014.1</v>
      </c>
      <c r="T123" s="7">
        <v>2014</v>
      </c>
      <c r="U123" s="7">
        <v>10</v>
      </c>
      <c r="V123" s="7">
        <v>2017</v>
      </c>
      <c r="W123" s="7">
        <v>6</v>
      </c>
      <c r="X123" s="6"/>
      <c r="Y123" s="6"/>
      <c r="Z123" s="6"/>
      <c r="AA123" s="3">
        <f t="shared" si="11"/>
        <v>4635</v>
      </c>
    </row>
    <row r="124" spans="1:27">
      <c r="A124" s="6">
        <v>119</v>
      </c>
      <c r="B124" s="7" t="s">
        <v>845</v>
      </c>
      <c r="C124" s="7" t="s">
        <v>848</v>
      </c>
      <c r="D124" s="7" t="s">
        <v>849</v>
      </c>
      <c r="E124" s="3" t="str">
        <f t="shared" si="14"/>
        <v>2014-2017</v>
      </c>
      <c r="F124" s="7" t="s">
        <v>720</v>
      </c>
      <c r="G124" s="7">
        <v>58323</v>
      </c>
      <c r="H124" s="7"/>
      <c r="I124" s="7">
        <v>10000</v>
      </c>
      <c r="J124" s="7">
        <v>34047</v>
      </c>
      <c r="K124" s="7">
        <v>1030</v>
      </c>
      <c r="L124" s="7">
        <v>500</v>
      </c>
      <c r="M124" s="7" t="s">
        <v>497</v>
      </c>
      <c r="N124" s="7"/>
      <c r="O124" s="7"/>
      <c r="P124" s="7"/>
      <c r="Q124" s="7"/>
      <c r="R124" s="7"/>
      <c r="S124" s="7">
        <v>2014.1</v>
      </c>
      <c r="T124" s="7">
        <v>2014</v>
      </c>
      <c r="U124" s="7">
        <v>3</v>
      </c>
      <c r="V124" s="7">
        <v>2017</v>
      </c>
      <c r="W124" s="7">
        <v>8</v>
      </c>
      <c r="X124" s="6"/>
      <c r="Y124" s="6"/>
      <c r="Z124" s="6"/>
      <c r="AA124" s="3">
        <f t="shared" si="11"/>
        <v>1530</v>
      </c>
    </row>
    <row r="125" spans="1:27" ht="60">
      <c r="A125" s="6">
        <v>120</v>
      </c>
      <c r="B125" s="7" t="s">
        <v>1007</v>
      </c>
      <c r="C125" s="7" t="s">
        <v>1008</v>
      </c>
      <c r="D125" s="7" t="s">
        <v>1009</v>
      </c>
      <c r="E125" s="3" t="str">
        <f t="shared" si="14"/>
        <v>2012-2018</v>
      </c>
      <c r="F125" s="7" t="s">
        <v>1010</v>
      </c>
      <c r="G125" s="7">
        <v>62757</v>
      </c>
      <c r="H125" s="19"/>
      <c r="I125" s="19">
        <v>21266</v>
      </c>
      <c r="J125" s="19">
        <v>138241</v>
      </c>
      <c r="K125" s="19"/>
      <c r="L125" s="19"/>
      <c r="M125" s="7"/>
      <c r="N125" s="7"/>
      <c r="O125" s="7"/>
      <c r="P125" s="7"/>
      <c r="Q125" s="7"/>
      <c r="R125" s="7"/>
      <c r="S125" s="7"/>
      <c r="T125" s="7">
        <v>2012</v>
      </c>
      <c r="U125" s="19">
        <v>6</v>
      </c>
      <c r="V125" s="19">
        <v>2018</v>
      </c>
      <c r="W125" s="7">
        <v>12</v>
      </c>
      <c r="X125" s="7" t="s">
        <v>1011</v>
      </c>
      <c r="Y125" s="7">
        <v>13323376088</v>
      </c>
      <c r="Z125" s="6"/>
      <c r="AA125" s="3">
        <f t="shared" si="11"/>
        <v>0</v>
      </c>
    </row>
    <row r="126" spans="1:27" ht="96">
      <c r="A126" s="6">
        <v>121</v>
      </c>
      <c r="B126" s="14" t="s">
        <v>829</v>
      </c>
      <c r="C126" s="17" t="s">
        <v>830</v>
      </c>
      <c r="D126" s="7" t="s">
        <v>831</v>
      </c>
      <c r="E126" s="3" t="str">
        <f t="shared" si="14"/>
        <v>2017-2018</v>
      </c>
      <c r="F126" s="7" t="s">
        <v>832</v>
      </c>
      <c r="G126" s="14">
        <v>43314</v>
      </c>
      <c r="H126" s="11"/>
      <c r="I126" s="11"/>
      <c r="J126" s="11">
        <v>30000</v>
      </c>
      <c r="K126" s="11"/>
      <c r="L126" s="11"/>
      <c r="M126" s="11"/>
      <c r="N126" s="11"/>
      <c r="O126" s="11"/>
      <c r="P126" s="11"/>
      <c r="Q126" s="11"/>
      <c r="R126" s="11"/>
      <c r="S126" s="11"/>
      <c r="T126" s="11">
        <v>2017</v>
      </c>
      <c r="U126" s="11">
        <v>9</v>
      </c>
      <c r="V126" s="11">
        <v>2018</v>
      </c>
      <c r="W126" s="11">
        <v>10</v>
      </c>
      <c r="X126" s="7" t="s">
        <v>833</v>
      </c>
      <c r="Y126" s="7">
        <v>17710128561</v>
      </c>
      <c r="Z126" s="6"/>
      <c r="AA126" s="3">
        <f t="shared" si="11"/>
        <v>0</v>
      </c>
    </row>
    <row r="127" spans="1:27" ht="84">
      <c r="A127" s="6">
        <v>122</v>
      </c>
      <c r="B127" s="14" t="s">
        <v>829</v>
      </c>
      <c r="C127" s="17" t="s">
        <v>834</v>
      </c>
      <c r="D127" s="7" t="s">
        <v>835</v>
      </c>
      <c r="E127" s="3" t="str">
        <f t="shared" si="14"/>
        <v>2017-2018</v>
      </c>
      <c r="F127" s="7" t="s">
        <v>832</v>
      </c>
      <c r="G127" s="14">
        <v>52947.76</v>
      </c>
      <c r="H127" s="11"/>
      <c r="I127" s="11"/>
      <c r="J127" s="11">
        <v>30065.1</v>
      </c>
      <c r="K127" s="11"/>
      <c r="L127" s="11"/>
      <c r="M127" s="11"/>
      <c r="N127" s="11"/>
      <c r="O127" s="11"/>
      <c r="P127" s="11"/>
      <c r="Q127" s="11"/>
      <c r="R127" s="11"/>
      <c r="S127" s="11"/>
      <c r="T127" s="11">
        <v>2017</v>
      </c>
      <c r="U127" s="11">
        <v>9</v>
      </c>
      <c r="V127" s="11">
        <v>2018</v>
      </c>
      <c r="W127" s="11">
        <v>10</v>
      </c>
      <c r="X127" s="7" t="s">
        <v>833</v>
      </c>
      <c r="Y127" s="7">
        <v>17710128561</v>
      </c>
      <c r="Z127" s="6"/>
      <c r="AA127" s="3">
        <f t="shared" si="11"/>
        <v>0</v>
      </c>
    </row>
    <row r="128" spans="1:27" ht="108">
      <c r="A128" s="6">
        <v>123</v>
      </c>
      <c r="B128" s="14" t="s">
        <v>829</v>
      </c>
      <c r="C128" s="17" t="s">
        <v>836</v>
      </c>
      <c r="D128" s="7" t="s">
        <v>837</v>
      </c>
      <c r="E128" s="3" t="str">
        <f t="shared" si="14"/>
        <v>2017-2018</v>
      </c>
      <c r="F128" s="7" t="s">
        <v>838</v>
      </c>
      <c r="G128" s="14">
        <v>58803.67</v>
      </c>
      <c r="H128" s="11"/>
      <c r="I128" s="11"/>
      <c r="J128" s="11">
        <v>37571.980000000003</v>
      </c>
      <c r="K128" s="11"/>
      <c r="L128" s="11"/>
      <c r="M128" s="11"/>
      <c r="N128" s="11"/>
      <c r="O128" s="11"/>
      <c r="P128" s="11"/>
      <c r="Q128" s="11"/>
      <c r="R128" s="11"/>
      <c r="S128" s="11"/>
      <c r="T128" s="11">
        <v>2017</v>
      </c>
      <c r="U128" s="11">
        <v>9</v>
      </c>
      <c r="V128" s="11">
        <v>2018</v>
      </c>
      <c r="W128" s="11">
        <v>10</v>
      </c>
      <c r="X128" s="7" t="s">
        <v>833</v>
      </c>
      <c r="Y128" s="7">
        <v>17710128561</v>
      </c>
      <c r="Z128" s="6"/>
      <c r="AA128" s="3">
        <f>K128+L128</f>
        <v>0</v>
      </c>
    </row>
    <row r="129" spans="1:27" ht="96">
      <c r="A129" s="6">
        <v>124</v>
      </c>
      <c r="B129" s="14" t="s">
        <v>829</v>
      </c>
      <c r="C129" s="17" t="s">
        <v>839</v>
      </c>
      <c r="D129" s="7" t="s">
        <v>840</v>
      </c>
      <c r="E129" s="3" t="str">
        <f t="shared" si="14"/>
        <v>2017-2018</v>
      </c>
      <c r="F129" s="7" t="s">
        <v>838</v>
      </c>
      <c r="G129" s="14">
        <v>67281.320000000007</v>
      </c>
      <c r="H129" s="11"/>
      <c r="I129" s="11"/>
      <c r="J129" s="11">
        <v>36623.46</v>
      </c>
      <c r="K129" s="11"/>
      <c r="L129" s="11"/>
      <c r="M129" s="11"/>
      <c r="N129" s="11"/>
      <c r="O129" s="11"/>
      <c r="P129" s="11"/>
      <c r="Q129" s="11"/>
      <c r="R129" s="11"/>
      <c r="S129" s="11"/>
      <c r="T129" s="11">
        <v>2017</v>
      </c>
      <c r="U129" s="11">
        <v>9</v>
      </c>
      <c r="V129" s="11">
        <v>2018</v>
      </c>
      <c r="W129" s="11">
        <v>10</v>
      </c>
      <c r="X129" s="7" t="s">
        <v>833</v>
      </c>
      <c r="Y129" s="7">
        <v>17710128561</v>
      </c>
      <c r="Z129" s="6"/>
      <c r="AA129" s="3">
        <f>K129+L129</f>
        <v>0</v>
      </c>
    </row>
    <row r="130" spans="1:27" ht="96">
      <c r="A130" s="6">
        <v>125</v>
      </c>
      <c r="B130" s="14" t="s">
        <v>829</v>
      </c>
      <c r="C130" s="17" t="s">
        <v>841</v>
      </c>
      <c r="D130" s="7" t="s">
        <v>842</v>
      </c>
      <c r="E130" s="3" t="str">
        <f t="shared" si="14"/>
        <v>2017-2018</v>
      </c>
      <c r="F130" s="7" t="s">
        <v>838</v>
      </c>
      <c r="G130" s="14">
        <v>67779.64</v>
      </c>
      <c r="H130" s="11"/>
      <c r="I130" s="11"/>
      <c r="J130" s="11">
        <v>35321.160000000003</v>
      </c>
      <c r="K130" s="11"/>
      <c r="L130" s="11"/>
      <c r="M130" s="11"/>
      <c r="N130" s="11"/>
      <c r="O130" s="11"/>
      <c r="P130" s="11"/>
      <c r="Q130" s="11"/>
      <c r="R130" s="11"/>
      <c r="S130" s="11"/>
      <c r="T130" s="11">
        <v>2017</v>
      </c>
      <c r="U130" s="11">
        <v>9</v>
      </c>
      <c r="V130" s="11">
        <v>2018</v>
      </c>
      <c r="W130" s="11">
        <v>10</v>
      </c>
      <c r="X130" s="7" t="s">
        <v>833</v>
      </c>
      <c r="Y130" s="7">
        <v>17710128561</v>
      </c>
      <c r="Z130" s="6"/>
      <c r="AA130" s="3">
        <f>K130+L130</f>
        <v>0</v>
      </c>
    </row>
    <row r="131" spans="1:27" ht="60">
      <c r="A131" s="6">
        <v>126</v>
      </c>
      <c r="B131" s="14" t="s">
        <v>829</v>
      </c>
      <c r="C131" s="17" t="s">
        <v>843</v>
      </c>
      <c r="D131" s="7" t="s">
        <v>844</v>
      </c>
      <c r="E131" s="3" t="str">
        <f t="shared" si="14"/>
        <v>2017-2018</v>
      </c>
      <c r="F131" s="7" t="s">
        <v>838</v>
      </c>
      <c r="G131" s="14">
        <v>9548</v>
      </c>
      <c r="H131" s="11"/>
      <c r="I131" s="11"/>
      <c r="J131" s="11">
        <v>19200</v>
      </c>
      <c r="K131" s="11"/>
      <c r="L131" s="11"/>
      <c r="M131" s="11"/>
      <c r="N131" s="11"/>
      <c r="O131" s="11"/>
      <c r="P131" s="11"/>
      <c r="Q131" s="11"/>
      <c r="R131" s="11"/>
      <c r="S131" s="11"/>
      <c r="T131" s="11">
        <v>2017</v>
      </c>
      <c r="U131" s="11">
        <v>9</v>
      </c>
      <c r="V131" s="11">
        <v>2018</v>
      </c>
      <c r="W131" s="11">
        <v>10</v>
      </c>
      <c r="X131" s="7" t="s">
        <v>833</v>
      </c>
      <c r="Y131" s="7">
        <v>17710128561</v>
      </c>
      <c r="Z131" s="6"/>
      <c r="AA131" s="3">
        <f>K131+L131</f>
        <v>0</v>
      </c>
    </row>
  </sheetData>
  <phoneticPr fontId="12" type="noConversion"/>
  <conditionalFormatting sqref="F122">
    <cfRule type="duplicateValues" dxfId="13" priority="1" stopIfTrue="1"/>
  </conditionalFormatting>
  <conditionalFormatting sqref="C109:C131 C68">
    <cfRule type="duplicateValues" dxfId="12" priority="2" stopIfTrue="1"/>
  </conditionalFormatting>
  <pageMargins left="0.69930555555555596" right="0.69930555555555596" top="0.75" bottom="0.75" header="0.3" footer="0.3"/>
  <drawing r:id="rId1"/>
</worksheet>
</file>

<file path=xl/worksheets/sheet11.xml><?xml version="1.0" encoding="utf-8"?>
<worksheet xmlns="http://schemas.openxmlformats.org/spreadsheetml/2006/main" xmlns:r="http://schemas.openxmlformats.org/officeDocument/2006/relationships">
  <dimension ref="A1:N91"/>
  <sheetViews>
    <sheetView topLeftCell="A86" workbookViewId="0">
      <selection activeCell="F90" sqref="F90"/>
    </sheetView>
  </sheetViews>
  <sheetFormatPr defaultRowHeight="13.5"/>
  <cols>
    <col min="1" max="1" width="6.875" customWidth="1"/>
    <col min="2" max="2" width="17.75" customWidth="1"/>
    <col min="3" max="3" width="26.125" customWidth="1"/>
    <col min="4" max="4" width="24.75" customWidth="1"/>
    <col min="5" max="5" width="9" style="3"/>
    <col min="6" max="6" width="15.375" customWidth="1"/>
    <col min="7" max="7" width="14.5" customWidth="1"/>
    <col min="8" max="8" width="9.375" customWidth="1"/>
    <col min="9" max="9" width="9.625" customWidth="1"/>
    <col min="10" max="13" width="9.125" hidden="1" customWidth="1"/>
    <col min="14" max="14" width="9" style="3"/>
  </cols>
  <sheetData>
    <row r="1" spans="1:14" s="1" customFormat="1" ht="31.5">
      <c r="A1" s="4" t="s">
        <v>437</v>
      </c>
      <c r="B1" s="4"/>
      <c r="C1" s="4"/>
      <c r="D1" s="4"/>
      <c r="E1" s="3"/>
      <c r="F1" s="4"/>
      <c r="G1" s="4"/>
      <c r="H1" s="4"/>
      <c r="I1" s="4"/>
      <c r="J1" s="4"/>
      <c r="K1" s="4"/>
      <c r="L1" s="4"/>
      <c r="M1" s="4"/>
      <c r="N1" s="3"/>
    </row>
    <row r="2" spans="1:14" ht="13.5" customHeight="1">
      <c r="A2" s="5" t="s">
        <v>451</v>
      </c>
      <c r="B2" s="5" t="s">
        <v>452</v>
      </c>
      <c r="C2" s="5" t="s">
        <v>453</v>
      </c>
      <c r="D2" s="5" t="s">
        <v>455</v>
      </c>
      <c r="F2" s="5" t="s">
        <v>456</v>
      </c>
      <c r="G2" s="5" t="s">
        <v>457</v>
      </c>
      <c r="H2" s="5" t="s">
        <v>397</v>
      </c>
      <c r="I2" s="5" t="s">
        <v>398</v>
      </c>
      <c r="J2" s="5" t="s">
        <v>463</v>
      </c>
      <c r="K2" s="5" t="s">
        <v>464</v>
      </c>
      <c r="L2" s="5" t="s">
        <v>465</v>
      </c>
      <c r="M2" s="5" t="s">
        <v>466</v>
      </c>
    </row>
    <row r="3" spans="1:14" ht="27" customHeight="1">
      <c r="A3" s="5"/>
      <c r="B3" s="5"/>
      <c r="C3" s="5"/>
      <c r="D3" s="5"/>
      <c r="F3" s="5"/>
      <c r="G3" s="5" t="s">
        <v>468</v>
      </c>
      <c r="H3" s="5"/>
      <c r="I3" s="5"/>
      <c r="J3" s="5"/>
      <c r="K3" s="5"/>
      <c r="L3" s="5"/>
      <c r="M3" s="5"/>
    </row>
    <row r="4" spans="1:14">
      <c r="A4" s="5"/>
      <c r="B4" s="5" t="s">
        <v>438</v>
      </c>
      <c r="C4" s="5"/>
      <c r="D4" s="5"/>
      <c r="F4" s="5"/>
      <c r="G4" s="5">
        <f>G5+G57</f>
        <v>12674610.280000001</v>
      </c>
      <c r="H4" s="5">
        <f>H5+H57</f>
        <v>3940997.82</v>
      </c>
      <c r="I4" s="5">
        <f>I5+I57</f>
        <v>1339286.18</v>
      </c>
      <c r="J4" s="5"/>
      <c r="K4" s="5"/>
      <c r="L4" s="5"/>
      <c r="M4" s="5"/>
    </row>
    <row r="5" spans="1:14">
      <c r="A5" s="5" t="s">
        <v>203</v>
      </c>
      <c r="B5" s="5" t="s">
        <v>439</v>
      </c>
      <c r="C5" s="5"/>
      <c r="D5" s="5"/>
      <c r="F5" s="5"/>
      <c r="G5" s="5">
        <f>G6+G13+G19+G35+G48</f>
        <v>4945697.28</v>
      </c>
      <c r="H5" s="5">
        <f>H6+H13+H19+H35+H48</f>
        <v>170020.82</v>
      </c>
      <c r="I5" s="5">
        <f>I6+I13+I19+I35+I48</f>
        <v>604501.17999999993</v>
      </c>
      <c r="J5" s="5"/>
      <c r="K5" s="5"/>
      <c r="L5" s="5"/>
      <c r="M5" s="5"/>
    </row>
    <row r="6" spans="1:14">
      <c r="A6" s="5" t="s">
        <v>204</v>
      </c>
      <c r="B6" s="5" t="s">
        <v>529</v>
      </c>
      <c r="C6" s="5"/>
      <c r="D6" s="5"/>
      <c r="F6" s="5"/>
      <c r="G6" s="5">
        <f>SUM(G7:G12)</f>
        <v>1653303</v>
      </c>
      <c r="H6" s="5">
        <f>SUM(H7:H12)</f>
        <v>25458.52</v>
      </c>
      <c r="I6" s="5">
        <f>SUM(I7:I12)</f>
        <v>247198</v>
      </c>
      <c r="J6" s="5"/>
      <c r="K6" s="5"/>
      <c r="L6" s="5"/>
      <c r="M6" s="5"/>
    </row>
    <row r="7" spans="1:14" ht="72">
      <c r="A7" s="6">
        <v>1</v>
      </c>
      <c r="B7" s="7" t="s">
        <v>925</v>
      </c>
      <c r="C7" s="7" t="s">
        <v>926</v>
      </c>
      <c r="D7" s="7" t="s">
        <v>927</v>
      </c>
      <c r="E7" s="3" t="str">
        <f t="shared" ref="E7:E38" si="0">J7&amp;-L7</f>
        <v>2017-2019</v>
      </c>
      <c r="F7" s="7" t="s">
        <v>510</v>
      </c>
      <c r="G7" s="7">
        <v>33998</v>
      </c>
      <c r="H7" s="7">
        <v>0</v>
      </c>
      <c r="I7" s="7">
        <v>27198</v>
      </c>
      <c r="J7" s="7">
        <v>2017</v>
      </c>
      <c r="K7" s="19">
        <v>12</v>
      </c>
      <c r="L7" s="19">
        <v>2019</v>
      </c>
      <c r="M7" s="19">
        <v>12</v>
      </c>
      <c r="N7" s="3">
        <f>H7+I7</f>
        <v>27198</v>
      </c>
    </row>
    <row r="8" spans="1:14" ht="60">
      <c r="A8" s="6">
        <v>2</v>
      </c>
      <c r="B8" s="7" t="s">
        <v>527</v>
      </c>
      <c r="C8" s="7" t="s">
        <v>528</v>
      </c>
      <c r="D8" s="7" t="s">
        <v>530</v>
      </c>
      <c r="E8" s="3" t="str">
        <f t="shared" si="0"/>
        <v>2016-2020</v>
      </c>
      <c r="F8" s="7" t="s">
        <v>522</v>
      </c>
      <c r="G8" s="7">
        <v>200000</v>
      </c>
      <c r="H8" s="7">
        <v>25458.52</v>
      </c>
      <c r="I8" s="7">
        <v>120000</v>
      </c>
      <c r="J8" s="7">
        <v>2016</v>
      </c>
      <c r="K8" s="7">
        <v>12</v>
      </c>
      <c r="L8" s="7">
        <v>2020</v>
      </c>
      <c r="M8" s="7">
        <v>5</v>
      </c>
      <c r="N8" s="3">
        <f t="shared" ref="N8:N71" si="1">H8+I8</f>
        <v>145458.51999999999</v>
      </c>
    </row>
    <row r="9" spans="1:14" ht="24">
      <c r="A9" s="6">
        <v>3</v>
      </c>
      <c r="B9" s="8" t="s">
        <v>527</v>
      </c>
      <c r="C9" s="9" t="s">
        <v>534</v>
      </c>
      <c r="D9" s="7"/>
      <c r="E9" s="3" t="str">
        <f t="shared" si="0"/>
        <v>0</v>
      </c>
      <c r="F9" s="7"/>
      <c r="G9" s="10">
        <v>160000</v>
      </c>
      <c r="H9" s="11"/>
      <c r="I9" s="11"/>
      <c r="J9" s="11"/>
      <c r="K9" s="11"/>
      <c r="L9" s="11"/>
      <c r="M9" s="11"/>
      <c r="N9" s="3">
        <f t="shared" si="1"/>
        <v>0</v>
      </c>
    </row>
    <row r="10" spans="1:14" ht="36">
      <c r="A10" s="6">
        <v>4</v>
      </c>
      <c r="B10" s="7" t="s">
        <v>859</v>
      </c>
      <c r="C10" s="7" t="s">
        <v>860</v>
      </c>
      <c r="D10" s="7" t="s">
        <v>861</v>
      </c>
      <c r="E10" s="3" t="str">
        <f t="shared" si="0"/>
        <v>2016-2019</v>
      </c>
      <c r="F10" s="7"/>
      <c r="G10" s="7">
        <v>1000000</v>
      </c>
      <c r="H10" s="7"/>
      <c r="I10" s="7">
        <v>100000</v>
      </c>
      <c r="J10" s="7">
        <v>2016</v>
      </c>
      <c r="K10" s="7">
        <v>8</v>
      </c>
      <c r="L10" s="7">
        <v>2019</v>
      </c>
      <c r="M10" s="19">
        <v>8</v>
      </c>
      <c r="N10" s="3">
        <f t="shared" si="1"/>
        <v>100000</v>
      </c>
    </row>
    <row r="11" spans="1:14" ht="96">
      <c r="A11" s="6">
        <v>5</v>
      </c>
      <c r="B11" s="12" t="s">
        <v>859</v>
      </c>
      <c r="C11" s="13" t="s">
        <v>865</v>
      </c>
      <c r="D11" s="7" t="s">
        <v>866</v>
      </c>
      <c r="E11" s="3" t="str">
        <f t="shared" si="0"/>
        <v>2017-2019</v>
      </c>
      <c r="F11" s="13" t="s">
        <v>867</v>
      </c>
      <c r="G11" s="14">
        <v>134305</v>
      </c>
      <c r="H11" s="11"/>
      <c r="I11" s="11"/>
      <c r="J11" s="11">
        <v>2017</v>
      </c>
      <c r="K11" s="11">
        <v>8</v>
      </c>
      <c r="L11" s="11">
        <v>2019</v>
      </c>
      <c r="M11" s="11">
        <v>12</v>
      </c>
      <c r="N11" s="3">
        <f t="shared" si="1"/>
        <v>0</v>
      </c>
    </row>
    <row r="12" spans="1:14" ht="84">
      <c r="A12" s="6">
        <v>6</v>
      </c>
      <c r="B12" s="7" t="s">
        <v>823</v>
      </c>
      <c r="C12" s="7" t="s">
        <v>826</v>
      </c>
      <c r="D12" s="7" t="s">
        <v>827</v>
      </c>
      <c r="E12" s="3" t="str">
        <f t="shared" si="0"/>
        <v>2017-2019</v>
      </c>
      <c r="F12" s="7" t="s">
        <v>828</v>
      </c>
      <c r="G12" s="7">
        <v>125000</v>
      </c>
      <c r="H12" s="7"/>
      <c r="I12" s="7"/>
      <c r="J12" s="7">
        <v>2017</v>
      </c>
      <c r="K12" s="7">
        <v>10</v>
      </c>
      <c r="L12" s="7">
        <v>2019</v>
      </c>
      <c r="M12" s="7">
        <v>6</v>
      </c>
      <c r="N12" s="3">
        <f t="shared" si="1"/>
        <v>0</v>
      </c>
    </row>
    <row r="13" spans="1:14" s="2" customFormat="1">
      <c r="A13" s="5" t="s">
        <v>207</v>
      </c>
      <c r="B13" s="5" t="s">
        <v>559</v>
      </c>
      <c r="C13" s="15"/>
      <c r="D13" s="15"/>
      <c r="E13" s="3" t="str">
        <f t="shared" si="0"/>
        <v>0</v>
      </c>
      <c r="F13" s="15"/>
      <c r="G13" s="15">
        <f>SUM(G14:G18)</f>
        <v>209682.5</v>
      </c>
      <c r="H13" s="15">
        <f>SUM(H14:H18)</f>
        <v>27467.300000000003</v>
      </c>
      <c r="I13" s="15">
        <f>SUM(I14:I18)</f>
        <v>29187.18</v>
      </c>
      <c r="J13" s="15"/>
      <c r="K13" s="15"/>
      <c r="L13" s="15"/>
      <c r="M13" s="5"/>
      <c r="N13" s="3">
        <f t="shared" si="1"/>
        <v>56654.48</v>
      </c>
    </row>
    <row r="14" spans="1:14" ht="48">
      <c r="A14" s="6">
        <v>7</v>
      </c>
      <c r="B14" s="7" t="s">
        <v>735</v>
      </c>
      <c r="C14" s="7" t="s">
        <v>736</v>
      </c>
      <c r="D14" s="7" t="s">
        <v>737</v>
      </c>
      <c r="E14" s="3" t="str">
        <f t="shared" si="0"/>
        <v>2015-2020</v>
      </c>
      <c r="F14" s="7" t="s">
        <v>711</v>
      </c>
      <c r="G14" s="7">
        <v>27789</v>
      </c>
      <c r="H14" s="7">
        <v>9740.7000000000007</v>
      </c>
      <c r="I14" s="7">
        <v>4200</v>
      </c>
      <c r="J14" s="16">
        <v>2015</v>
      </c>
      <c r="K14" s="7">
        <v>6</v>
      </c>
      <c r="L14" s="7">
        <v>2020</v>
      </c>
      <c r="M14" s="7">
        <v>5</v>
      </c>
      <c r="N14" s="3">
        <f t="shared" si="1"/>
        <v>13940.7</v>
      </c>
    </row>
    <row r="15" spans="1:14" ht="60">
      <c r="A15" s="6">
        <v>8</v>
      </c>
      <c r="B15" s="10" t="s">
        <v>1012</v>
      </c>
      <c r="C15" s="10" t="s">
        <v>1013</v>
      </c>
      <c r="D15" s="10" t="s">
        <v>1014</v>
      </c>
      <c r="E15" s="3" t="str">
        <f t="shared" si="0"/>
        <v>2016-2019</v>
      </c>
      <c r="F15" s="10" t="s">
        <v>510</v>
      </c>
      <c r="G15" s="10">
        <v>8000</v>
      </c>
      <c r="H15" s="16"/>
      <c r="I15" s="16">
        <v>2800</v>
      </c>
      <c r="J15" s="22">
        <v>2016</v>
      </c>
      <c r="K15" s="22">
        <v>6</v>
      </c>
      <c r="L15" s="22">
        <v>2019</v>
      </c>
      <c r="M15" s="22">
        <v>5</v>
      </c>
      <c r="N15" s="3">
        <f t="shared" si="1"/>
        <v>2800</v>
      </c>
    </row>
    <row r="16" spans="1:14" ht="84">
      <c r="A16" s="6">
        <v>9</v>
      </c>
      <c r="B16" s="7" t="s">
        <v>1012</v>
      </c>
      <c r="C16" s="7" t="s">
        <v>1015</v>
      </c>
      <c r="D16" s="7" t="s">
        <v>1016</v>
      </c>
      <c r="E16" s="3" t="str">
        <f t="shared" si="0"/>
        <v>2016-2019</v>
      </c>
      <c r="F16" s="7" t="s">
        <v>510</v>
      </c>
      <c r="G16" s="7">
        <v>29532</v>
      </c>
      <c r="H16" s="7">
        <v>1353.07</v>
      </c>
      <c r="I16" s="7">
        <v>18251.2</v>
      </c>
      <c r="J16" s="7">
        <v>2016</v>
      </c>
      <c r="K16" s="7">
        <v>1</v>
      </c>
      <c r="L16" s="7">
        <v>2019</v>
      </c>
      <c r="M16" s="7">
        <v>12</v>
      </c>
      <c r="N16" s="3">
        <f t="shared" si="1"/>
        <v>19604.27</v>
      </c>
    </row>
    <row r="17" spans="1:14" ht="60">
      <c r="A17" s="6">
        <v>10</v>
      </c>
      <c r="B17" s="7" t="s">
        <v>890</v>
      </c>
      <c r="C17" s="7" t="s">
        <v>891</v>
      </c>
      <c r="D17" s="7" t="s">
        <v>892</v>
      </c>
      <c r="E17" s="3" t="str">
        <f t="shared" si="0"/>
        <v>2016-2020</v>
      </c>
      <c r="F17" s="7" t="s">
        <v>522</v>
      </c>
      <c r="G17" s="7">
        <v>24337.86</v>
      </c>
      <c r="H17" s="7">
        <v>16373.53</v>
      </c>
      <c r="I17" s="7">
        <v>3935.98</v>
      </c>
      <c r="J17" s="7">
        <v>2016</v>
      </c>
      <c r="K17" s="7">
        <v>6</v>
      </c>
      <c r="L17" s="7">
        <v>2020</v>
      </c>
      <c r="M17" s="7">
        <v>5</v>
      </c>
      <c r="N17" s="3">
        <f t="shared" si="1"/>
        <v>20309.510000000002</v>
      </c>
    </row>
    <row r="18" spans="1:14" ht="72">
      <c r="A18" s="6">
        <v>11</v>
      </c>
      <c r="B18" s="14" t="s">
        <v>502</v>
      </c>
      <c r="C18" s="17" t="s">
        <v>503</v>
      </c>
      <c r="D18" s="7" t="s">
        <v>504</v>
      </c>
      <c r="E18" s="3" t="str">
        <f t="shared" si="0"/>
        <v>2016-2019</v>
      </c>
      <c r="F18" s="7" t="s">
        <v>505</v>
      </c>
      <c r="G18" s="14">
        <v>120023.64</v>
      </c>
      <c r="H18" s="11"/>
      <c r="I18" s="11"/>
      <c r="J18" s="11">
        <v>2016</v>
      </c>
      <c r="K18" s="11">
        <v>10</v>
      </c>
      <c r="L18" s="11">
        <v>2019</v>
      </c>
      <c r="M18" s="11">
        <v>9</v>
      </c>
      <c r="N18" s="3">
        <f t="shared" si="1"/>
        <v>0</v>
      </c>
    </row>
    <row r="19" spans="1:14" s="2" customFormat="1">
      <c r="A19" s="5" t="s">
        <v>214</v>
      </c>
      <c r="B19" s="5" t="s">
        <v>804</v>
      </c>
      <c r="C19" s="15"/>
      <c r="D19" s="15"/>
      <c r="E19" s="3" t="str">
        <f t="shared" si="0"/>
        <v>0</v>
      </c>
      <c r="F19" s="15"/>
      <c r="G19" s="15">
        <f>SUM(G20:G47)</f>
        <v>2076038.8299999998</v>
      </c>
      <c r="H19" s="15">
        <f>SUM(H20:H47)</f>
        <v>106000</v>
      </c>
      <c r="I19" s="15">
        <f>SUM(I20:I47)</f>
        <v>242344</v>
      </c>
      <c r="J19" s="15"/>
      <c r="K19" s="15"/>
      <c r="L19" s="15"/>
      <c r="M19" s="15"/>
      <c r="N19" s="3">
        <f t="shared" si="1"/>
        <v>348344</v>
      </c>
    </row>
    <row r="20" spans="1:14" ht="48">
      <c r="A20" s="18">
        <f>A18+1</f>
        <v>12</v>
      </c>
      <c r="B20" s="7" t="s">
        <v>440</v>
      </c>
      <c r="C20" s="7" t="s">
        <v>441</v>
      </c>
      <c r="D20" s="7" t="s">
        <v>442</v>
      </c>
      <c r="E20" s="3" t="str">
        <f t="shared" si="0"/>
        <v>2016-2020</v>
      </c>
      <c r="F20" s="7" t="s">
        <v>711</v>
      </c>
      <c r="G20" s="7">
        <v>550000</v>
      </c>
      <c r="H20" s="16">
        <v>100000</v>
      </c>
      <c r="I20" s="16">
        <v>170000</v>
      </c>
      <c r="J20" s="16">
        <v>2016</v>
      </c>
      <c r="K20" s="16">
        <v>1</v>
      </c>
      <c r="L20" s="16">
        <v>2020</v>
      </c>
      <c r="M20" s="16">
        <v>12</v>
      </c>
      <c r="N20" s="3">
        <f t="shared" si="1"/>
        <v>270000</v>
      </c>
    </row>
    <row r="21" spans="1:14" ht="60">
      <c r="A21" s="6">
        <f>A20+1</f>
        <v>13</v>
      </c>
      <c r="B21" s="19" t="s">
        <v>933</v>
      </c>
      <c r="C21" s="19" t="s">
        <v>937</v>
      </c>
      <c r="D21" s="19" t="s">
        <v>938</v>
      </c>
      <c r="E21" s="3" t="str">
        <f t="shared" si="0"/>
        <v>2017-2019</v>
      </c>
      <c r="F21" s="7" t="s">
        <v>510</v>
      </c>
      <c r="G21" s="19">
        <v>6918</v>
      </c>
      <c r="H21" s="19"/>
      <c r="I21" s="19"/>
      <c r="J21" s="19">
        <v>2017</v>
      </c>
      <c r="K21" s="19">
        <v>7</v>
      </c>
      <c r="L21" s="19">
        <v>2019</v>
      </c>
      <c r="M21" s="19">
        <v>6</v>
      </c>
      <c r="N21" s="3">
        <f t="shared" si="1"/>
        <v>0</v>
      </c>
    </row>
    <row r="22" spans="1:14" ht="84">
      <c r="A22" s="6">
        <f>A21+1</f>
        <v>14</v>
      </c>
      <c r="B22" s="7" t="s">
        <v>18</v>
      </c>
      <c r="C22" s="7" t="s">
        <v>19</v>
      </c>
      <c r="D22" s="7" t="s">
        <v>20</v>
      </c>
      <c r="E22" s="3" t="str">
        <f t="shared" si="0"/>
        <v>2017-2019</v>
      </c>
      <c r="F22" s="7" t="s">
        <v>510</v>
      </c>
      <c r="G22" s="7">
        <v>7960.08</v>
      </c>
      <c r="H22" s="7"/>
      <c r="I22" s="7"/>
      <c r="J22" s="7">
        <v>2017</v>
      </c>
      <c r="K22" s="19">
        <v>8</v>
      </c>
      <c r="L22" s="19">
        <v>2019</v>
      </c>
      <c r="M22" s="7">
        <v>7</v>
      </c>
      <c r="N22" s="3">
        <f t="shared" si="1"/>
        <v>0</v>
      </c>
    </row>
    <row r="23" spans="1:14" ht="72">
      <c r="A23" s="6">
        <f t="shared" ref="A23:A34" si="2">A22+1</f>
        <v>15</v>
      </c>
      <c r="B23" s="7" t="s">
        <v>18</v>
      </c>
      <c r="C23" s="7" t="s">
        <v>22</v>
      </c>
      <c r="D23" s="7" t="s">
        <v>23</v>
      </c>
      <c r="E23" s="3" t="str">
        <f t="shared" si="0"/>
        <v>2017-2020</v>
      </c>
      <c r="F23" s="7" t="s">
        <v>510</v>
      </c>
      <c r="G23" s="7">
        <v>6292.61</v>
      </c>
      <c r="H23" s="7"/>
      <c r="I23" s="7"/>
      <c r="J23" s="7">
        <v>2017</v>
      </c>
      <c r="K23" s="19">
        <v>8</v>
      </c>
      <c r="L23" s="7">
        <v>2020</v>
      </c>
      <c r="M23" s="7">
        <v>7</v>
      </c>
      <c r="N23" s="3">
        <f t="shared" si="1"/>
        <v>0</v>
      </c>
    </row>
    <row r="24" spans="1:14" ht="72">
      <c r="A24" s="6">
        <f t="shared" si="2"/>
        <v>16</v>
      </c>
      <c r="B24" s="19" t="s">
        <v>18</v>
      </c>
      <c r="C24" s="19" t="s">
        <v>24</v>
      </c>
      <c r="D24" s="7" t="s">
        <v>25</v>
      </c>
      <c r="E24" s="3" t="str">
        <f t="shared" si="0"/>
        <v>2017-2020</v>
      </c>
      <c r="F24" s="7" t="s">
        <v>510</v>
      </c>
      <c r="G24" s="19">
        <v>6758.21</v>
      </c>
      <c r="H24" s="19"/>
      <c r="I24" s="19"/>
      <c r="J24" s="19">
        <v>2017</v>
      </c>
      <c r="K24" s="19">
        <v>8</v>
      </c>
      <c r="L24" s="19">
        <v>2020</v>
      </c>
      <c r="M24" s="19">
        <v>7</v>
      </c>
      <c r="N24" s="3">
        <f t="shared" si="1"/>
        <v>0</v>
      </c>
    </row>
    <row r="25" spans="1:14" ht="72">
      <c r="A25" s="6">
        <f t="shared" si="2"/>
        <v>17</v>
      </c>
      <c r="B25" s="19" t="s">
        <v>18</v>
      </c>
      <c r="C25" s="19" t="s">
        <v>26</v>
      </c>
      <c r="D25" s="7" t="s">
        <v>27</v>
      </c>
      <c r="E25" s="3" t="str">
        <f t="shared" si="0"/>
        <v>2017-2020</v>
      </c>
      <c r="F25" s="7" t="s">
        <v>510</v>
      </c>
      <c r="G25" s="19">
        <v>7915.98</v>
      </c>
      <c r="H25" s="19"/>
      <c r="I25" s="19"/>
      <c r="J25" s="19">
        <v>2017</v>
      </c>
      <c r="K25" s="19">
        <v>8</v>
      </c>
      <c r="L25" s="19">
        <v>2020</v>
      </c>
      <c r="M25" s="19">
        <v>7</v>
      </c>
      <c r="N25" s="3">
        <f t="shared" si="1"/>
        <v>0</v>
      </c>
    </row>
    <row r="26" spans="1:14" ht="84">
      <c r="A26" s="6">
        <f t="shared" si="2"/>
        <v>18</v>
      </c>
      <c r="B26" s="7" t="s">
        <v>1046</v>
      </c>
      <c r="C26" s="7" t="s">
        <v>1047</v>
      </c>
      <c r="D26" s="7" t="s">
        <v>1048</v>
      </c>
      <c r="E26" s="3" t="str">
        <f t="shared" si="0"/>
        <v>2017-2019</v>
      </c>
      <c r="F26" s="19" t="s">
        <v>690</v>
      </c>
      <c r="G26" s="7">
        <v>5000</v>
      </c>
      <c r="H26" s="7"/>
      <c r="I26" s="7"/>
      <c r="J26" s="7">
        <v>2017</v>
      </c>
      <c r="K26" s="7">
        <v>4</v>
      </c>
      <c r="L26" s="7">
        <v>2019</v>
      </c>
      <c r="M26" s="7">
        <v>3</v>
      </c>
      <c r="N26" s="3">
        <f t="shared" si="1"/>
        <v>0</v>
      </c>
    </row>
    <row r="27" spans="1:14" ht="48">
      <c r="A27" s="6">
        <f t="shared" si="2"/>
        <v>19</v>
      </c>
      <c r="B27" s="7" t="s">
        <v>708</v>
      </c>
      <c r="C27" s="7" t="s">
        <v>709</v>
      </c>
      <c r="D27" s="7" t="s">
        <v>710</v>
      </c>
      <c r="E27" s="3" t="str">
        <f t="shared" si="0"/>
        <v>2017-2019</v>
      </c>
      <c r="F27" s="7" t="s">
        <v>711</v>
      </c>
      <c r="G27" s="7">
        <v>17265</v>
      </c>
      <c r="H27" s="7"/>
      <c r="I27" s="7"/>
      <c r="J27" s="7">
        <v>2017</v>
      </c>
      <c r="K27" s="7">
        <v>5</v>
      </c>
      <c r="L27" s="7">
        <v>2019</v>
      </c>
      <c r="M27" s="7">
        <v>12</v>
      </c>
      <c r="N27" s="3">
        <f t="shared" si="1"/>
        <v>0</v>
      </c>
    </row>
    <row r="28" spans="1:14" ht="72">
      <c r="A28" s="6">
        <f t="shared" si="2"/>
        <v>20</v>
      </c>
      <c r="B28" s="19" t="s">
        <v>687</v>
      </c>
      <c r="C28" s="7" t="s">
        <v>688</v>
      </c>
      <c r="D28" s="7" t="s">
        <v>689</v>
      </c>
      <c r="E28" s="3" t="str">
        <f t="shared" si="0"/>
        <v>2017-2019</v>
      </c>
      <c r="F28" s="7" t="s">
        <v>690</v>
      </c>
      <c r="G28" s="19">
        <v>14000</v>
      </c>
      <c r="H28" s="19"/>
      <c r="I28" s="19"/>
      <c r="J28" s="7">
        <v>2017</v>
      </c>
      <c r="K28" s="19">
        <v>5</v>
      </c>
      <c r="L28" s="19">
        <v>2019</v>
      </c>
      <c r="M28" s="7">
        <v>12</v>
      </c>
      <c r="N28" s="3">
        <f t="shared" si="1"/>
        <v>0</v>
      </c>
    </row>
    <row r="29" spans="1:14" ht="96">
      <c r="A29" s="6">
        <f t="shared" si="2"/>
        <v>21</v>
      </c>
      <c r="B29" s="7" t="s">
        <v>44</v>
      </c>
      <c r="C29" s="7" t="s">
        <v>45</v>
      </c>
      <c r="D29" s="7" t="s">
        <v>46</v>
      </c>
      <c r="E29" s="3" t="str">
        <f t="shared" si="0"/>
        <v>2017-2019</v>
      </c>
      <c r="F29" s="7" t="s">
        <v>47</v>
      </c>
      <c r="G29" s="7">
        <v>45180</v>
      </c>
      <c r="H29" s="19"/>
      <c r="I29" s="19"/>
      <c r="J29" s="7">
        <v>2017</v>
      </c>
      <c r="K29" s="19">
        <v>4</v>
      </c>
      <c r="L29" s="19">
        <v>2019</v>
      </c>
      <c r="M29" s="7">
        <v>12</v>
      </c>
      <c r="N29" s="3">
        <f t="shared" si="1"/>
        <v>0</v>
      </c>
    </row>
    <row r="30" spans="1:14" ht="72">
      <c r="A30" s="6">
        <f t="shared" si="2"/>
        <v>22</v>
      </c>
      <c r="B30" s="12" t="s">
        <v>620</v>
      </c>
      <c r="C30" s="13" t="s">
        <v>621</v>
      </c>
      <c r="D30" s="7" t="s">
        <v>622</v>
      </c>
      <c r="E30" s="3" t="str">
        <f t="shared" si="0"/>
        <v>2017-2020</v>
      </c>
      <c r="F30" s="7" t="s">
        <v>488</v>
      </c>
      <c r="G30" s="14">
        <v>145430.63</v>
      </c>
      <c r="H30" s="11"/>
      <c r="I30" s="11"/>
      <c r="J30" s="11">
        <v>2017</v>
      </c>
      <c r="K30" s="11">
        <v>7</v>
      </c>
      <c r="L30" s="11">
        <v>2020</v>
      </c>
      <c r="M30" s="11">
        <v>6</v>
      </c>
      <c r="N30" s="3">
        <f t="shared" si="1"/>
        <v>0</v>
      </c>
    </row>
    <row r="31" spans="1:14" ht="72">
      <c r="A31" s="6">
        <f t="shared" si="2"/>
        <v>23</v>
      </c>
      <c r="B31" s="12" t="s">
        <v>620</v>
      </c>
      <c r="C31" s="13" t="s">
        <v>624</v>
      </c>
      <c r="D31" s="7" t="s">
        <v>625</v>
      </c>
      <c r="E31" s="3" t="str">
        <f t="shared" si="0"/>
        <v>2017-2020</v>
      </c>
      <c r="F31" s="7" t="s">
        <v>488</v>
      </c>
      <c r="G31" s="14">
        <v>152190.51999999999</v>
      </c>
      <c r="H31" s="11"/>
      <c r="I31" s="11"/>
      <c r="J31" s="11">
        <v>2017</v>
      </c>
      <c r="K31" s="11">
        <v>7</v>
      </c>
      <c r="L31" s="11">
        <v>2020</v>
      </c>
      <c r="M31" s="11">
        <v>6</v>
      </c>
      <c r="N31" s="3">
        <f t="shared" si="1"/>
        <v>0</v>
      </c>
    </row>
    <row r="32" spans="1:14" ht="72">
      <c r="A32" s="6">
        <f t="shared" si="2"/>
        <v>24</v>
      </c>
      <c r="B32" s="12" t="s">
        <v>620</v>
      </c>
      <c r="C32" s="13" t="s">
        <v>627</v>
      </c>
      <c r="D32" s="7" t="s">
        <v>628</v>
      </c>
      <c r="E32" s="3" t="str">
        <f t="shared" si="0"/>
        <v>2017-2020</v>
      </c>
      <c r="F32" s="7" t="s">
        <v>488</v>
      </c>
      <c r="G32" s="14">
        <v>312883.95</v>
      </c>
      <c r="H32" s="11"/>
      <c r="I32" s="11"/>
      <c r="J32" s="11">
        <v>2017</v>
      </c>
      <c r="K32" s="11">
        <v>7</v>
      </c>
      <c r="L32" s="11">
        <v>2020</v>
      </c>
      <c r="M32" s="11">
        <v>6</v>
      </c>
      <c r="N32" s="3">
        <f t="shared" si="1"/>
        <v>0</v>
      </c>
    </row>
    <row r="33" spans="1:14" ht="72">
      <c r="A33" s="6">
        <f t="shared" si="2"/>
        <v>25</v>
      </c>
      <c r="B33" s="12" t="s">
        <v>485</v>
      </c>
      <c r="C33" s="13" t="s">
        <v>486</v>
      </c>
      <c r="D33" s="7" t="s">
        <v>487</v>
      </c>
      <c r="E33" s="3" t="str">
        <f t="shared" si="0"/>
        <v>2017-2020</v>
      </c>
      <c r="F33" s="7" t="s">
        <v>488</v>
      </c>
      <c r="G33" s="14">
        <v>154347.95000000001</v>
      </c>
      <c r="H33" s="11"/>
      <c r="I33" s="11"/>
      <c r="J33" s="11">
        <v>2017</v>
      </c>
      <c r="K33" s="11">
        <v>7</v>
      </c>
      <c r="L33" s="11">
        <v>2020</v>
      </c>
      <c r="M33" s="11">
        <v>6</v>
      </c>
      <c r="N33" s="3">
        <f t="shared" si="1"/>
        <v>0</v>
      </c>
    </row>
    <row r="34" spans="1:14" ht="72">
      <c r="A34" s="6">
        <f t="shared" si="2"/>
        <v>26</v>
      </c>
      <c r="B34" s="12" t="s">
        <v>687</v>
      </c>
      <c r="C34" s="13" t="s">
        <v>692</v>
      </c>
      <c r="D34" s="7" t="s">
        <v>693</v>
      </c>
      <c r="E34" s="3" t="str">
        <f t="shared" si="0"/>
        <v>2017-2021</v>
      </c>
      <c r="F34" s="7" t="s">
        <v>694</v>
      </c>
      <c r="G34" s="14">
        <v>112000</v>
      </c>
      <c r="H34" s="11"/>
      <c r="I34" s="11"/>
      <c r="J34" s="11">
        <v>2017</v>
      </c>
      <c r="K34" s="11">
        <v>7</v>
      </c>
      <c r="L34" s="11">
        <v>2021</v>
      </c>
      <c r="M34" s="11">
        <v>6</v>
      </c>
      <c r="N34" s="3">
        <f t="shared" si="1"/>
        <v>0</v>
      </c>
    </row>
    <row r="35" spans="1:14" s="2" customFormat="1">
      <c r="A35" s="5" t="s">
        <v>222</v>
      </c>
      <c r="B35" s="5" t="s">
        <v>537</v>
      </c>
      <c r="C35" s="15"/>
      <c r="D35" s="15"/>
      <c r="E35" s="3" t="str">
        <f t="shared" si="0"/>
        <v>0</v>
      </c>
      <c r="F35" s="15"/>
      <c r="G35" s="15">
        <f>SUM(G36:G47)</f>
        <v>265947.94999999995</v>
      </c>
      <c r="H35" s="15">
        <f>SUM(H36:H47)</f>
        <v>3000</v>
      </c>
      <c r="I35" s="15">
        <f>SUM(I36:I47)</f>
        <v>36172</v>
      </c>
      <c r="J35" s="23"/>
      <c r="K35" s="23"/>
      <c r="L35" s="23"/>
      <c r="M35" s="23"/>
      <c r="N35" s="3">
        <f t="shared" si="1"/>
        <v>39172</v>
      </c>
    </row>
    <row r="36" spans="1:14" ht="48">
      <c r="A36" s="6">
        <v>27</v>
      </c>
      <c r="B36" s="7" t="s">
        <v>814</v>
      </c>
      <c r="C36" s="7" t="s">
        <v>815</v>
      </c>
      <c r="D36" s="7" t="s">
        <v>816</v>
      </c>
      <c r="E36" s="3" t="str">
        <f t="shared" si="0"/>
        <v>2017-2019</v>
      </c>
      <c r="F36" s="7" t="s">
        <v>522</v>
      </c>
      <c r="G36" s="7">
        <v>20000</v>
      </c>
      <c r="H36" s="7"/>
      <c r="I36" s="7">
        <v>7000</v>
      </c>
      <c r="J36" s="7">
        <v>2017</v>
      </c>
      <c r="K36" s="7">
        <v>7</v>
      </c>
      <c r="L36" s="7">
        <v>2019</v>
      </c>
      <c r="M36" s="7">
        <v>6</v>
      </c>
      <c r="N36" s="3">
        <f t="shared" si="1"/>
        <v>7000</v>
      </c>
    </row>
    <row r="37" spans="1:14" ht="24">
      <c r="A37" s="6">
        <v>28</v>
      </c>
      <c r="B37" s="7" t="s">
        <v>126</v>
      </c>
      <c r="C37" s="7" t="s">
        <v>127</v>
      </c>
      <c r="D37" s="7" t="s">
        <v>128</v>
      </c>
      <c r="E37" s="3" t="str">
        <f t="shared" si="0"/>
        <v>2017-2020</v>
      </c>
      <c r="F37" s="7" t="s">
        <v>561</v>
      </c>
      <c r="G37" s="7">
        <v>40000</v>
      </c>
      <c r="H37" s="7"/>
      <c r="I37" s="7">
        <v>10000</v>
      </c>
      <c r="J37" s="7">
        <v>2017</v>
      </c>
      <c r="K37" s="7">
        <v>7</v>
      </c>
      <c r="L37" s="7">
        <v>2020</v>
      </c>
      <c r="M37" s="7">
        <v>7</v>
      </c>
      <c r="N37" s="3">
        <f t="shared" si="1"/>
        <v>10000</v>
      </c>
    </row>
    <row r="38" spans="1:14" ht="36">
      <c r="A38" s="6">
        <v>29</v>
      </c>
      <c r="B38" s="19" t="s">
        <v>999</v>
      </c>
      <c r="C38" s="19" t="s">
        <v>1000</v>
      </c>
      <c r="D38" s="19" t="s">
        <v>1001</v>
      </c>
      <c r="E38" s="3" t="str">
        <f t="shared" si="0"/>
        <v>2017-2019</v>
      </c>
      <c r="F38" s="19" t="s">
        <v>510</v>
      </c>
      <c r="G38" s="19">
        <v>9395</v>
      </c>
      <c r="H38" s="19">
        <v>0</v>
      </c>
      <c r="I38" s="19">
        <v>2172</v>
      </c>
      <c r="J38" s="19">
        <v>2017</v>
      </c>
      <c r="K38" s="19">
        <v>1</v>
      </c>
      <c r="L38" s="19">
        <v>2019</v>
      </c>
      <c r="M38" s="19">
        <v>11</v>
      </c>
      <c r="N38" s="3">
        <f t="shared" si="1"/>
        <v>2172</v>
      </c>
    </row>
    <row r="39" spans="1:14" ht="409.5">
      <c r="A39" s="6">
        <v>30</v>
      </c>
      <c r="B39" s="19" t="s">
        <v>1031</v>
      </c>
      <c r="C39" s="19" t="s">
        <v>1032</v>
      </c>
      <c r="D39" s="19" t="s">
        <v>1033</v>
      </c>
      <c r="E39" s="3" t="str">
        <f t="shared" ref="E39:E70" si="3">J39&amp;-L39</f>
        <v>0</v>
      </c>
      <c r="F39" s="19" t="s">
        <v>522</v>
      </c>
      <c r="G39" s="19">
        <v>30000</v>
      </c>
      <c r="H39" s="19"/>
      <c r="I39" s="19">
        <v>15000</v>
      </c>
      <c r="J39" s="19"/>
      <c r="K39" s="19"/>
      <c r="L39" s="19"/>
      <c r="M39" s="19"/>
      <c r="N39" s="3">
        <f t="shared" si="1"/>
        <v>15000</v>
      </c>
    </row>
    <row r="40" spans="1:14" ht="48">
      <c r="A40" s="6">
        <v>31</v>
      </c>
      <c r="B40" s="7" t="s">
        <v>71</v>
      </c>
      <c r="C40" s="7" t="s">
        <v>72</v>
      </c>
      <c r="D40" s="7" t="s">
        <v>73</v>
      </c>
      <c r="E40" s="3" t="str">
        <f t="shared" si="3"/>
        <v>2016-2019</v>
      </c>
      <c r="F40" s="7" t="s">
        <v>74</v>
      </c>
      <c r="G40" s="7">
        <v>10000</v>
      </c>
      <c r="H40" s="7">
        <v>3000</v>
      </c>
      <c r="I40" s="7">
        <v>2000</v>
      </c>
      <c r="J40" s="7">
        <v>2016</v>
      </c>
      <c r="K40" s="7">
        <v>6</v>
      </c>
      <c r="L40" s="7">
        <v>2019</v>
      </c>
      <c r="M40" s="7">
        <v>12</v>
      </c>
      <c r="N40" s="3">
        <f t="shared" si="1"/>
        <v>5000</v>
      </c>
    </row>
    <row r="41" spans="1:14" ht="48">
      <c r="A41" s="6">
        <v>32</v>
      </c>
      <c r="B41" s="7" t="s">
        <v>900</v>
      </c>
      <c r="C41" s="7" t="s">
        <v>910</v>
      </c>
      <c r="D41" s="7" t="s">
        <v>911</v>
      </c>
      <c r="E41" s="3" t="str">
        <f t="shared" si="3"/>
        <v>2017-2019</v>
      </c>
      <c r="F41" s="7" t="s">
        <v>912</v>
      </c>
      <c r="G41" s="7">
        <v>8155.8</v>
      </c>
      <c r="H41" s="7"/>
      <c r="I41" s="7"/>
      <c r="J41" s="7">
        <v>2017</v>
      </c>
      <c r="K41" s="19">
        <v>10</v>
      </c>
      <c r="L41" s="19">
        <v>2019</v>
      </c>
      <c r="M41" s="7">
        <v>9</v>
      </c>
      <c r="N41" s="3">
        <f t="shared" si="1"/>
        <v>0</v>
      </c>
    </row>
    <row r="42" spans="1:14" ht="60">
      <c r="A42" s="6">
        <v>33</v>
      </c>
      <c r="B42" s="7" t="s">
        <v>900</v>
      </c>
      <c r="C42" s="7" t="s">
        <v>915</v>
      </c>
      <c r="D42" s="7" t="s">
        <v>916</v>
      </c>
      <c r="E42" s="3" t="str">
        <f t="shared" si="3"/>
        <v>2017-2019</v>
      </c>
      <c r="F42" s="7" t="s">
        <v>912</v>
      </c>
      <c r="G42" s="7">
        <v>19828</v>
      </c>
      <c r="H42" s="7"/>
      <c r="I42" s="7"/>
      <c r="J42" s="7">
        <v>2017</v>
      </c>
      <c r="K42" s="19">
        <v>10</v>
      </c>
      <c r="L42" s="19">
        <v>2019</v>
      </c>
      <c r="M42" s="7">
        <v>9</v>
      </c>
      <c r="N42" s="3">
        <f t="shared" si="1"/>
        <v>0</v>
      </c>
    </row>
    <row r="43" spans="1:14" ht="60">
      <c r="A43" s="6">
        <v>34</v>
      </c>
      <c r="B43" s="7" t="s">
        <v>900</v>
      </c>
      <c r="C43" s="7" t="s">
        <v>919</v>
      </c>
      <c r="D43" s="7" t="s">
        <v>920</v>
      </c>
      <c r="E43" s="3" t="str">
        <f t="shared" si="3"/>
        <v>2017-2019</v>
      </c>
      <c r="F43" s="7" t="s">
        <v>912</v>
      </c>
      <c r="G43" s="7">
        <v>9059.15</v>
      </c>
      <c r="H43" s="7"/>
      <c r="I43" s="7"/>
      <c r="J43" s="7">
        <v>2017</v>
      </c>
      <c r="K43" s="7">
        <v>10</v>
      </c>
      <c r="L43" s="7">
        <v>2019</v>
      </c>
      <c r="M43" s="7">
        <v>9</v>
      </c>
      <c r="N43" s="3">
        <f t="shared" si="1"/>
        <v>0</v>
      </c>
    </row>
    <row r="44" spans="1:14" ht="72">
      <c r="A44" s="6">
        <v>35</v>
      </c>
      <c r="B44" s="7" t="s">
        <v>480</v>
      </c>
      <c r="C44" s="7" t="s">
        <v>481</v>
      </c>
      <c r="D44" s="7" t="s">
        <v>482</v>
      </c>
      <c r="E44" s="3" t="str">
        <f t="shared" si="3"/>
        <v>2017-2019</v>
      </c>
      <c r="F44" s="7" t="s">
        <v>483</v>
      </c>
      <c r="G44" s="7">
        <v>5000</v>
      </c>
      <c r="H44" s="7"/>
      <c r="I44" s="7"/>
      <c r="J44" s="7">
        <v>2017</v>
      </c>
      <c r="K44" s="7">
        <v>4</v>
      </c>
      <c r="L44" s="7">
        <v>2019</v>
      </c>
      <c r="M44" s="7">
        <v>12</v>
      </c>
      <c r="N44" s="3">
        <f t="shared" si="1"/>
        <v>0</v>
      </c>
    </row>
    <row r="45" spans="1:14" ht="144">
      <c r="A45" s="6">
        <v>36</v>
      </c>
      <c r="B45" s="19" t="s">
        <v>869</v>
      </c>
      <c r="C45" s="19" t="s">
        <v>870</v>
      </c>
      <c r="D45" s="19" t="s">
        <v>871</v>
      </c>
      <c r="E45" s="3" t="str">
        <f t="shared" si="3"/>
        <v>2017-2019</v>
      </c>
      <c r="F45" s="19" t="s">
        <v>690</v>
      </c>
      <c r="G45" s="19">
        <v>5000</v>
      </c>
      <c r="H45" s="19"/>
      <c r="I45" s="19"/>
      <c r="J45" s="7">
        <v>2017</v>
      </c>
      <c r="K45" s="19">
        <v>5</v>
      </c>
      <c r="L45" s="7">
        <v>2019</v>
      </c>
      <c r="M45" s="19">
        <v>4</v>
      </c>
      <c r="N45" s="3">
        <f t="shared" si="1"/>
        <v>0</v>
      </c>
    </row>
    <row r="46" spans="1:14" ht="108">
      <c r="A46" s="6">
        <v>37</v>
      </c>
      <c r="B46" s="7" t="s">
        <v>388</v>
      </c>
      <c r="C46" s="7" t="s">
        <v>389</v>
      </c>
      <c r="D46" s="7" t="s">
        <v>390</v>
      </c>
      <c r="E46" s="3" t="str">
        <f t="shared" si="3"/>
        <v>2017-2021</v>
      </c>
      <c r="F46" s="7" t="s">
        <v>391</v>
      </c>
      <c r="G46" s="7">
        <v>9510</v>
      </c>
      <c r="H46" s="19"/>
      <c r="I46" s="19"/>
      <c r="J46" s="7">
        <v>2017</v>
      </c>
      <c r="K46" s="19">
        <v>5</v>
      </c>
      <c r="L46" s="19">
        <v>2021</v>
      </c>
      <c r="M46" s="7">
        <v>11</v>
      </c>
      <c r="N46" s="3">
        <f t="shared" si="1"/>
        <v>0</v>
      </c>
    </row>
    <row r="47" spans="1:14" ht="72">
      <c r="A47" s="6">
        <v>38</v>
      </c>
      <c r="B47" s="12" t="s">
        <v>975</v>
      </c>
      <c r="C47" s="13" t="s">
        <v>976</v>
      </c>
      <c r="D47" s="7" t="s">
        <v>977</v>
      </c>
      <c r="E47" s="3" t="str">
        <f t="shared" si="3"/>
        <v>2017-2020</v>
      </c>
      <c r="F47" s="7" t="s">
        <v>978</v>
      </c>
      <c r="G47" s="14">
        <v>100000</v>
      </c>
      <c r="H47" s="11"/>
      <c r="I47" s="11"/>
      <c r="J47" s="11">
        <v>2017</v>
      </c>
      <c r="K47" s="11">
        <v>6</v>
      </c>
      <c r="L47" s="11">
        <v>2020</v>
      </c>
      <c r="M47" s="11">
        <v>2</v>
      </c>
      <c r="N47" s="3">
        <f t="shared" si="1"/>
        <v>0</v>
      </c>
    </row>
    <row r="48" spans="1:14" s="2" customFormat="1">
      <c r="A48" s="5" t="s">
        <v>233</v>
      </c>
      <c r="B48" s="5" t="s">
        <v>520</v>
      </c>
      <c r="C48" s="15"/>
      <c r="D48" s="15"/>
      <c r="E48" s="3" t="str">
        <f t="shared" si="3"/>
        <v>0</v>
      </c>
      <c r="F48" s="15"/>
      <c r="G48" s="15">
        <f>SUM(G49:G56)</f>
        <v>740725</v>
      </c>
      <c r="H48" s="15">
        <f>SUM(H49:H56)</f>
        <v>8095</v>
      </c>
      <c r="I48" s="15">
        <f>SUM(I49:I56)</f>
        <v>49600</v>
      </c>
      <c r="J48" s="15"/>
      <c r="K48" s="15"/>
      <c r="L48" s="15"/>
      <c r="M48" s="15"/>
      <c r="N48" s="3">
        <f t="shared" si="1"/>
        <v>57695</v>
      </c>
    </row>
    <row r="49" spans="1:14" ht="60">
      <c r="A49" s="6">
        <v>39</v>
      </c>
      <c r="B49" s="7" t="s">
        <v>614</v>
      </c>
      <c r="C49" s="7" t="s">
        <v>615</v>
      </c>
      <c r="D49" s="7" t="s">
        <v>616</v>
      </c>
      <c r="E49" s="3" t="str">
        <f t="shared" si="3"/>
        <v>20170</v>
      </c>
      <c r="F49" s="7" t="s">
        <v>522</v>
      </c>
      <c r="G49" s="7">
        <v>18000</v>
      </c>
      <c r="H49" s="7"/>
      <c r="I49" s="7">
        <v>3000</v>
      </c>
      <c r="J49" s="7">
        <v>2017</v>
      </c>
      <c r="K49" s="7"/>
      <c r="L49" s="7"/>
      <c r="M49" s="7"/>
      <c r="N49" s="3">
        <f t="shared" si="1"/>
        <v>3000</v>
      </c>
    </row>
    <row r="50" spans="1:14" ht="48">
      <c r="A50" s="6">
        <v>40</v>
      </c>
      <c r="B50" s="7" t="s">
        <v>700</v>
      </c>
      <c r="C50" s="7" t="s">
        <v>701</v>
      </c>
      <c r="D50" s="7" t="s">
        <v>702</v>
      </c>
      <c r="E50" s="3" t="str">
        <f t="shared" si="3"/>
        <v>20170</v>
      </c>
      <c r="F50" s="7" t="s">
        <v>522</v>
      </c>
      <c r="G50" s="7">
        <v>13000</v>
      </c>
      <c r="H50" s="7"/>
      <c r="I50" s="7">
        <v>3000</v>
      </c>
      <c r="J50" s="7">
        <v>2017</v>
      </c>
      <c r="K50" s="7"/>
      <c r="L50" s="7"/>
      <c r="M50" s="7"/>
      <c r="N50" s="3">
        <f t="shared" si="1"/>
        <v>3000</v>
      </c>
    </row>
    <row r="51" spans="1:14" ht="108">
      <c r="A51" s="6">
        <v>41</v>
      </c>
      <c r="B51" s="7" t="s">
        <v>695</v>
      </c>
      <c r="C51" s="7" t="s">
        <v>696</v>
      </c>
      <c r="D51" s="7" t="s">
        <v>697</v>
      </c>
      <c r="E51" s="3" t="str">
        <f t="shared" si="3"/>
        <v>20170</v>
      </c>
      <c r="F51" s="7" t="s">
        <v>522</v>
      </c>
      <c r="G51" s="7">
        <v>20000</v>
      </c>
      <c r="H51" s="7"/>
      <c r="I51" s="7">
        <v>2400</v>
      </c>
      <c r="J51" s="7">
        <v>2017</v>
      </c>
      <c r="K51" s="7"/>
      <c r="L51" s="7"/>
      <c r="M51" s="7"/>
      <c r="N51" s="3">
        <f t="shared" si="1"/>
        <v>2400</v>
      </c>
    </row>
    <row r="52" spans="1:14" ht="60">
      <c r="A52" s="6">
        <v>42</v>
      </c>
      <c r="B52" s="7" t="s">
        <v>518</v>
      </c>
      <c r="C52" s="7" t="s">
        <v>519</v>
      </c>
      <c r="D52" s="7" t="s">
        <v>521</v>
      </c>
      <c r="E52" s="3" t="str">
        <f t="shared" si="3"/>
        <v>20170</v>
      </c>
      <c r="F52" s="7" t="s">
        <v>522</v>
      </c>
      <c r="G52" s="7">
        <v>60000</v>
      </c>
      <c r="H52" s="7"/>
      <c r="I52" s="7">
        <v>15000</v>
      </c>
      <c r="J52" s="7">
        <v>2017</v>
      </c>
      <c r="K52" s="7"/>
      <c r="L52" s="7"/>
      <c r="M52" s="7"/>
      <c r="N52" s="3">
        <f t="shared" si="1"/>
        <v>15000</v>
      </c>
    </row>
    <row r="53" spans="1:14">
      <c r="A53" s="6">
        <v>43</v>
      </c>
      <c r="B53" s="19" t="s">
        <v>574</v>
      </c>
      <c r="C53" s="19" t="s">
        <v>575</v>
      </c>
      <c r="D53" s="19" t="s">
        <v>576</v>
      </c>
      <c r="E53" s="3" t="str">
        <f t="shared" si="3"/>
        <v>20170</v>
      </c>
      <c r="F53" s="19" t="s">
        <v>522</v>
      </c>
      <c r="G53" s="19">
        <v>360000</v>
      </c>
      <c r="H53" s="19"/>
      <c r="I53" s="19">
        <v>3200</v>
      </c>
      <c r="J53" s="19">
        <v>2017</v>
      </c>
      <c r="K53" s="19"/>
      <c r="L53" s="19"/>
      <c r="M53" s="19"/>
      <c r="N53" s="3">
        <f t="shared" si="1"/>
        <v>3200</v>
      </c>
    </row>
    <row r="54" spans="1:14" ht="24">
      <c r="A54" s="6">
        <v>44</v>
      </c>
      <c r="B54" s="19" t="s">
        <v>629</v>
      </c>
      <c r="C54" s="19" t="s">
        <v>630</v>
      </c>
      <c r="D54" s="19" t="s">
        <v>631</v>
      </c>
      <c r="E54" s="3" t="str">
        <f t="shared" si="3"/>
        <v>2017-2020</v>
      </c>
      <c r="F54" s="19" t="s">
        <v>561</v>
      </c>
      <c r="G54" s="19">
        <v>200000</v>
      </c>
      <c r="H54" s="19"/>
      <c r="I54" s="19">
        <v>3000</v>
      </c>
      <c r="J54" s="19">
        <v>2017</v>
      </c>
      <c r="K54" s="19">
        <v>10</v>
      </c>
      <c r="L54" s="19">
        <v>2020</v>
      </c>
      <c r="M54" s="19"/>
      <c r="N54" s="3">
        <f t="shared" si="1"/>
        <v>3000</v>
      </c>
    </row>
    <row r="55" spans="1:14" ht="24">
      <c r="A55" s="6">
        <v>45</v>
      </c>
      <c r="B55" s="19" t="s">
        <v>569</v>
      </c>
      <c r="C55" s="19" t="s">
        <v>570</v>
      </c>
      <c r="D55" s="19" t="s">
        <v>571</v>
      </c>
      <c r="E55" s="3" t="str">
        <f t="shared" si="3"/>
        <v>20170</v>
      </c>
      <c r="F55" s="19" t="s">
        <v>561</v>
      </c>
      <c r="G55" s="19">
        <v>32000</v>
      </c>
      <c r="H55" s="19"/>
      <c r="I55" s="19"/>
      <c r="J55" s="19">
        <v>2017</v>
      </c>
      <c r="K55" s="19">
        <v>10</v>
      </c>
      <c r="L55" s="19"/>
      <c r="M55" s="19"/>
      <c r="N55" s="3">
        <f t="shared" si="1"/>
        <v>0</v>
      </c>
    </row>
    <row r="56" spans="1:14" ht="48">
      <c r="A56" s="6">
        <v>46</v>
      </c>
      <c r="B56" s="7" t="s">
        <v>65</v>
      </c>
      <c r="C56" s="7" t="s">
        <v>66</v>
      </c>
      <c r="D56" s="7" t="s">
        <v>67</v>
      </c>
      <c r="E56" s="3" t="str">
        <f t="shared" si="3"/>
        <v>2015-2020</v>
      </c>
      <c r="F56" s="7" t="s">
        <v>68</v>
      </c>
      <c r="G56" s="7">
        <v>37725</v>
      </c>
      <c r="H56" s="7">
        <v>8095</v>
      </c>
      <c r="I56" s="7">
        <v>20000</v>
      </c>
      <c r="J56" s="7">
        <v>2015</v>
      </c>
      <c r="K56" s="24">
        <v>6</v>
      </c>
      <c r="L56" s="24">
        <v>2020</v>
      </c>
      <c r="M56" s="24">
        <v>5</v>
      </c>
      <c r="N56" s="3">
        <f t="shared" si="1"/>
        <v>28095</v>
      </c>
    </row>
    <row r="57" spans="1:14" s="2" customFormat="1">
      <c r="A57" s="5" t="s">
        <v>240</v>
      </c>
      <c r="B57" s="5" t="s">
        <v>443</v>
      </c>
      <c r="C57" s="15"/>
      <c r="D57" s="15"/>
      <c r="E57" s="3" t="str">
        <f t="shared" si="3"/>
        <v>0</v>
      </c>
      <c r="F57" s="15"/>
      <c r="G57" s="15">
        <f>G58+G86</f>
        <v>7728913</v>
      </c>
      <c r="H57" s="15">
        <f>H58+H86</f>
        <v>3770977</v>
      </c>
      <c r="I57" s="15">
        <f>I58+I86</f>
        <v>734785</v>
      </c>
      <c r="J57" s="15"/>
      <c r="K57" s="15"/>
      <c r="L57" s="15"/>
      <c r="M57" s="15"/>
      <c r="N57" s="3">
        <f t="shared" si="1"/>
        <v>4505762</v>
      </c>
    </row>
    <row r="58" spans="1:14" s="2" customFormat="1" ht="13.5" customHeight="1">
      <c r="A58" s="5" t="s">
        <v>204</v>
      </c>
      <c r="B58" s="20" t="s">
        <v>241</v>
      </c>
      <c r="C58" s="21"/>
      <c r="D58" s="15"/>
      <c r="E58" s="3" t="str">
        <f t="shared" si="3"/>
        <v>0</v>
      </c>
      <c r="F58" s="15"/>
      <c r="G58" s="15">
        <f>SUM(G59:G85)</f>
        <v>2588500</v>
      </c>
      <c r="H58" s="15">
        <f>SUM(H59:H85)</f>
        <v>259600</v>
      </c>
      <c r="I58" s="15">
        <f>SUM(I59:I85)</f>
        <v>405100</v>
      </c>
      <c r="J58" s="15"/>
      <c r="K58" s="15"/>
      <c r="L58" s="15"/>
      <c r="M58" s="15"/>
      <c r="N58" s="3">
        <f t="shared" si="1"/>
        <v>664700</v>
      </c>
    </row>
    <row r="59" spans="1:14" ht="144">
      <c r="A59" s="6">
        <v>47</v>
      </c>
      <c r="B59" s="7" t="s">
        <v>946</v>
      </c>
      <c r="C59" s="7" t="s">
        <v>947</v>
      </c>
      <c r="D59" s="7" t="s">
        <v>948</v>
      </c>
      <c r="E59" s="3" t="str">
        <f t="shared" si="3"/>
        <v>2017-2019</v>
      </c>
      <c r="F59" s="7" t="s">
        <v>949</v>
      </c>
      <c r="G59" s="7">
        <v>50000</v>
      </c>
      <c r="H59" s="7">
        <v>3000</v>
      </c>
      <c r="I59" s="7">
        <v>20000</v>
      </c>
      <c r="J59" s="7">
        <v>2017</v>
      </c>
      <c r="K59" s="7">
        <v>2</v>
      </c>
      <c r="L59" s="7">
        <v>2019</v>
      </c>
      <c r="M59" s="7">
        <v>6</v>
      </c>
      <c r="N59" s="3">
        <f t="shared" si="1"/>
        <v>23000</v>
      </c>
    </row>
    <row r="60" spans="1:14" ht="24">
      <c r="A60" s="6">
        <v>48</v>
      </c>
      <c r="B60" s="19" t="s">
        <v>610</v>
      </c>
      <c r="C60" s="19" t="s">
        <v>611</v>
      </c>
      <c r="D60" s="19" t="s">
        <v>612</v>
      </c>
      <c r="E60" s="3" t="str">
        <f t="shared" si="3"/>
        <v>2017-2019</v>
      </c>
      <c r="F60" s="19" t="s">
        <v>561</v>
      </c>
      <c r="G60" s="19">
        <v>50000</v>
      </c>
      <c r="H60" s="19">
        <v>0</v>
      </c>
      <c r="I60" s="19">
        <v>10000</v>
      </c>
      <c r="J60" s="19">
        <v>2017</v>
      </c>
      <c r="K60" s="19">
        <v>6</v>
      </c>
      <c r="L60" s="19">
        <v>2019</v>
      </c>
      <c r="M60" s="19">
        <v>6</v>
      </c>
      <c r="N60" s="3">
        <f t="shared" si="1"/>
        <v>10000</v>
      </c>
    </row>
    <row r="61" spans="1:14" ht="72">
      <c r="A61" s="6">
        <v>49</v>
      </c>
      <c r="B61" s="10" t="s">
        <v>1034</v>
      </c>
      <c r="C61" s="10" t="s">
        <v>1035</v>
      </c>
      <c r="D61" s="10" t="s">
        <v>1036</v>
      </c>
      <c r="E61" s="3" t="str">
        <f t="shared" si="3"/>
        <v>2016-2019</v>
      </c>
      <c r="F61" s="10" t="s">
        <v>510</v>
      </c>
      <c r="G61" s="10">
        <v>10500</v>
      </c>
      <c r="H61" s="16">
        <v>3500</v>
      </c>
      <c r="I61" s="16">
        <v>3000</v>
      </c>
      <c r="J61" s="22">
        <v>2016</v>
      </c>
      <c r="K61" s="22">
        <v>3</v>
      </c>
      <c r="L61" s="22">
        <v>2019</v>
      </c>
      <c r="M61" s="22">
        <v>8</v>
      </c>
      <c r="N61" s="3">
        <f t="shared" si="1"/>
        <v>6500</v>
      </c>
    </row>
    <row r="62" spans="1:14" ht="72">
      <c r="A62" s="6">
        <v>50</v>
      </c>
      <c r="B62" s="7" t="s">
        <v>778</v>
      </c>
      <c r="C62" s="7" t="s">
        <v>779</v>
      </c>
      <c r="D62" s="7" t="s">
        <v>780</v>
      </c>
      <c r="E62" s="3" t="str">
        <f t="shared" si="3"/>
        <v>2014-2019</v>
      </c>
      <c r="F62" s="7" t="s">
        <v>720</v>
      </c>
      <c r="G62" s="7">
        <v>32000</v>
      </c>
      <c r="H62" s="7">
        <v>20000</v>
      </c>
      <c r="I62" s="7">
        <v>0</v>
      </c>
      <c r="J62" s="7">
        <v>2014</v>
      </c>
      <c r="K62" s="7">
        <v>9</v>
      </c>
      <c r="L62" s="7">
        <v>2019</v>
      </c>
      <c r="M62" s="7">
        <v>6</v>
      </c>
      <c r="N62" s="3">
        <f t="shared" si="1"/>
        <v>20000</v>
      </c>
    </row>
    <row r="63" spans="1:14" ht="48">
      <c r="A63" s="6">
        <v>51</v>
      </c>
      <c r="B63" s="7" t="s">
        <v>156</v>
      </c>
      <c r="C63" s="7" t="s">
        <v>157</v>
      </c>
      <c r="D63" s="7" t="s">
        <v>158</v>
      </c>
      <c r="E63" s="3" t="str">
        <f t="shared" si="3"/>
        <v>2012-2019</v>
      </c>
      <c r="F63" s="7" t="s">
        <v>587</v>
      </c>
      <c r="G63" s="7">
        <v>400000</v>
      </c>
      <c r="H63" s="7">
        <v>180000</v>
      </c>
      <c r="I63" s="7">
        <v>0</v>
      </c>
      <c r="J63" s="7">
        <v>2012</v>
      </c>
      <c r="K63" s="7">
        <v>12</v>
      </c>
      <c r="L63" s="7">
        <v>2019</v>
      </c>
      <c r="M63" s="7">
        <v>12</v>
      </c>
      <c r="N63" s="3">
        <f t="shared" si="1"/>
        <v>180000</v>
      </c>
    </row>
    <row r="64" spans="1:14" ht="120">
      <c r="A64" s="6">
        <v>52</v>
      </c>
      <c r="B64" s="19" t="s">
        <v>799</v>
      </c>
      <c r="C64" s="19" t="s">
        <v>800</v>
      </c>
      <c r="D64" s="19" t="s">
        <v>801</v>
      </c>
      <c r="E64" s="3" t="str">
        <f t="shared" si="3"/>
        <v>2008-2019</v>
      </c>
      <c r="F64" s="19" t="s">
        <v>720</v>
      </c>
      <c r="G64" s="19">
        <v>235270</v>
      </c>
      <c r="H64" s="19"/>
      <c r="I64" s="25"/>
      <c r="J64" s="19">
        <v>2008</v>
      </c>
      <c r="K64" s="19">
        <v>5</v>
      </c>
      <c r="L64" s="19">
        <v>2019</v>
      </c>
      <c r="M64" s="19">
        <v>8</v>
      </c>
      <c r="N64" s="3">
        <f t="shared" si="1"/>
        <v>0</v>
      </c>
    </row>
    <row r="65" spans="1:14" ht="36">
      <c r="A65" s="6">
        <v>53</v>
      </c>
      <c r="B65" s="10" t="s">
        <v>633</v>
      </c>
      <c r="C65" s="10" t="s">
        <v>634</v>
      </c>
      <c r="D65" s="10" t="s">
        <v>635</v>
      </c>
      <c r="E65" s="3" t="str">
        <f t="shared" si="3"/>
        <v>2016-2020</v>
      </c>
      <c r="F65" s="10" t="s">
        <v>636</v>
      </c>
      <c r="G65" s="10">
        <v>1116353</v>
      </c>
      <c r="H65" s="10"/>
      <c r="I65" s="10">
        <v>300000</v>
      </c>
      <c r="J65" s="10">
        <v>2016</v>
      </c>
      <c r="K65" s="10">
        <v>11</v>
      </c>
      <c r="L65" s="10">
        <v>2020</v>
      </c>
      <c r="M65" s="10">
        <v>11</v>
      </c>
      <c r="N65" s="3">
        <f t="shared" si="1"/>
        <v>300000</v>
      </c>
    </row>
    <row r="66" spans="1:14" ht="48">
      <c r="A66" s="6">
        <v>54</v>
      </c>
      <c r="B66" s="10" t="s">
        <v>633</v>
      </c>
      <c r="C66" s="10" t="s">
        <v>637</v>
      </c>
      <c r="D66" s="10" t="s">
        <v>638</v>
      </c>
      <c r="E66" s="3" t="str">
        <f t="shared" si="3"/>
        <v>2016-2019</v>
      </c>
      <c r="F66" s="10" t="s">
        <v>639</v>
      </c>
      <c r="G66" s="10">
        <v>24771</v>
      </c>
      <c r="H66" s="16">
        <v>6000</v>
      </c>
      <c r="I66" s="16">
        <v>7000</v>
      </c>
      <c r="J66" s="22">
        <v>2016</v>
      </c>
      <c r="K66" s="22">
        <v>3</v>
      </c>
      <c r="L66" s="22">
        <v>2019</v>
      </c>
      <c r="M66" s="22">
        <v>6</v>
      </c>
      <c r="N66" s="3">
        <f t="shared" si="1"/>
        <v>13000</v>
      </c>
    </row>
    <row r="67" spans="1:14" ht="60">
      <c r="A67" s="6">
        <v>55</v>
      </c>
      <c r="B67" s="10" t="s">
        <v>633</v>
      </c>
      <c r="C67" s="10" t="s">
        <v>640</v>
      </c>
      <c r="D67" s="10" t="s">
        <v>641</v>
      </c>
      <c r="E67" s="3" t="str">
        <f t="shared" si="3"/>
        <v>2016-2019</v>
      </c>
      <c r="F67" s="10" t="s">
        <v>639</v>
      </c>
      <c r="G67" s="10">
        <v>83084</v>
      </c>
      <c r="H67" s="16">
        <v>17100</v>
      </c>
      <c r="I67" s="16">
        <v>31600</v>
      </c>
      <c r="J67" s="22">
        <v>2016</v>
      </c>
      <c r="K67" s="22">
        <v>3</v>
      </c>
      <c r="L67" s="22">
        <v>2019</v>
      </c>
      <c r="M67" s="22">
        <v>6</v>
      </c>
      <c r="N67" s="3">
        <f t="shared" si="1"/>
        <v>48700</v>
      </c>
    </row>
    <row r="68" spans="1:14" ht="36">
      <c r="A68" s="6">
        <v>56</v>
      </c>
      <c r="B68" s="10" t="s">
        <v>633</v>
      </c>
      <c r="C68" s="10" t="s">
        <v>642</v>
      </c>
      <c r="D68" s="10" t="s">
        <v>643</v>
      </c>
      <c r="E68" s="3" t="str">
        <f t="shared" si="3"/>
        <v>2016-2019</v>
      </c>
      <c r="F68" s="10" t="s">
        <v>639</v>
      </c>
      <c r="G68" s="10">
        <v>50237</v>
      </c>
      <c r="H68" s="16">
        <v>13000</v>
      </c>
      <c r="I68" s="16">
        <v>15000</v>
      </c>
      <c r="J68" s="22">
        <v>2016</v>
      </c>
      <c r="K68" s="22">
        <v>3</v>
      </c>
      <c r="L68" s="22">
        <v>2019</v>
      </c>
      <c r="M68" s="22">
        <v>6</v>
      </c>
      <c r="N68" s="3">
        <f t="shared" si="1"/>
        <v>28000</v>
      </c>
    </row>
    <row r="69" spans="1:14" ht="48">
      <c r="A69" s="6">
        <v>57</v>
      </c>
      <c r="B69" s="10" t="s">
        <v>633</v>
      </c>
      <c r="C69" s="10" t="s">
        <v>644</v>
      </c>
      <c r="D69" s="10" t="s">
        <v>645</v>
      </c>
      <c r="E69" s="3" t="str">
        <f t="shared" si="3"/>
        <v>2016-2019</v>
      </c>
      <c r="F69" s="10" t="s">
        <v>639</v>
      </c>
      <c r="G69" s="10">
        <v>55182</v>
      </c>
      <c r="H69" s="16">
        <v>17000</v>
      </c>
      <c r="I69" s="16">
        <v>18500</v>
      </c>
      <c r="J69" s="22">
        <v>2016</v>
      </c>
      <c r="K69" s="22">
        <v>3</v>
      </c>
      <c r="L69" s="22">
        <v>2019</v>
      </c>
      <c r="M69" s="22">
        <v>6</v>
      </c>
      <c r="N69" s="3">
        <f t="shared" si="1"/>
        <v>35500</v>
      </c>
    </row>
    <row r="70" spans="1:14" ht="96">
      <c r="A70" s="6">
        <v>58</v>
      </c>
      <c r="B70" s="19" t="s">
        <v>633</v>
      </c>
      <c r="C70" s="7" t="s">
        <v>646</v>
      </c>
      <c r="D70" s="7" t="s">
        <v>647</v>
      </c>
      <c r="E70" s="3" t="str">
        <f t="shared" si="3"/>
        <v>2017-2019</v>
      </c>
      <c r="F70" s="7" t="s">
        <v>648</v>
      </c>
      <c r="G70" s="19">
        <v>9369</v>
      </c>
      <c r="H70" s="19"/>
      <c r="I70" s="19"/>
      <c r="J70" s="7">
        <v>2017</v>
      </c>
      <c r="K70" s="19">
        <v>5</v>
      </c>
      <c r="L70" s="19">
        <v>2019</v>
      </c>
      <c r="M70" s="7">
        <v>12</v>
      </c>
      <c r="N70" s="3">
        <f t="shared" si="1"/>
        <v>0</v>
      </c>
    </row>
    <row r="71" spans="1:14" ht="96">
      <c r="A71" s="6">
        <v>59</v>
      </c>
      <c r="B71" s="7" t="s">
        <v>633</v>
      </c>
      <c r="C71" s="7" t="s">
        <v>650</v>
      </c>
      <c r="D71" s="7" t="s">
        <v>651</v>
      </c>
      <c r="E71" s="3" t="str">
        <f t="shared" ref="E71:E91" si="4">J71&amp;-L71</f>
        <v>2017-2019</v>
      </c>
      <c r="F71" s="7" t="s">
        <v>648</v>
      </c>
      <c r="G71" s="7">
        <v>15758</v>
      </c>
      <c r="H71" s="7"/>
      <c r="I71" s="7"/>
      <c r="J71" s="7">
        <v>2017</v>
      </c>
      <c r="K71" s="19">
        <v>5</v>
      </c>
      <c r="L71" s="19">
        <v>2019</v>
      </c>
      <c r="M71" s="7">
        <v>12</v>
      </c>
      <c r="N71" s="3">
        <f t="shared" si="1"/>
        <v>0</v>
      </c>
    </row>
    <row r="72" spans="1:14" ht="84">
      <c r="A72" s="6">
        <v>60</v>
      </c>
      <c r="B72" s="7" t="s">
        <v>633</v>
      </c>
      <c r="C72" s="7" t="s">
        <v>652</v>
      </c>
      <c r="D72" s="7" t="s">
        <v>653</v>
      </c>
      <c r="E72" s="3" t="str">
        <f t="shared" si="4"/>
        <v>2017-2019</v>
      </c>
      <c r="F72" s="7" t="s">
        <v>648</v>
      </c>
      <c r="G72" s="7">
        <v>7766</v>
      </c>
      <c r="H72" s="7"/>
      <c r="I72" s="7"/>
      <c r="J72" s="7">
        <v>2017</v>
      </c>
      <c r="K72" s="19">
        <v>5</v>
      </c>
      <c r="L72" s="19">
        <v>2019</v>
      </c>
      <c r="M72" s="7">
        <v>12</v>
      </c>
      <c r="N72" s="3">
        <f t="shared" ref="N72:N91" si="5">H72+I72</f>
        <v>0</v>
      </c>
    </row>
    <row r="73" spans="1:14" ht="96">
      <c r="A73" s="6">
        <v>61</v>
      </c>
      <c r="B73" s="7" t="s">
        <v>633</v>
      </c>
      <c r="C73" s="7" t="s">
        <v>654</v>
      </c>
      <c r="D73" s="7" t="s">
        <v>655</v>
      </c>
      <c r="E73" s="3" t="str">
        <f t="shared" si="4"/>
        <v>2017-2019</v>
      </c>
      <c r="F73" s="7" t="s">
        <v>648</v>
      </c>
      <c r="G73" s="7">
        <v>7967</v>
      </c>
      <c r="H73" s="7"/>
      <c r="I73" s="7"/>
      <c r="J73" s="7">
        <v>2017</v>
      </c>
      <c r="K73" s="19">
        <v>5</v>
      </c>
      <c r="L73" s="19">
        <v>2019</v>
      </c>
      <c r="M73" s="7">
        <v>12</v>
      </c>
      <c r="N73" s="3">
        <f t="shared" si="5"/>
        <v>0</v>
      </c>
    </row>
    <row r="74" spans="1:14" ht="96">
      <c r="A74" s="6">
        <v>62</v>
      </c>
      <c r="B74" s="7" t="s">
        <v>633</v>
      </c>
      <c r="C74" s="7" t="s">
        <v>656</v>
      </c>
      <c r="D74" s="7" t="s">
        <v>657</v>
      </c>
      <c r="E74" s="3" t="str">
        <f t="shared" si="4"/>
        <v>2017-2019</v>
      </c>
      <c r="F74" s="7" t="s">
        <v>648</v>
      </c>
      <c r="G74" s="7">
        <v>8591</v>
      </c>
      <c r="H74" s="7"/>
      <c r="I74" s="7"/>
      <c r="J74" s="7">
        <v>2017</v>
      </c>
      <c r="K74" s="19">
        <v>5</v>
      </c>
      <c r="L74" s="19">
        <v>2019</v>
      </c>
      <c r="M74" s="7">
        <v>12</v>
      </c>
      <c r="N74" s="3">
        <f t="shared" si="5"/>
        <v>0</v>
      </c>
    </row>
    <row r="75" spans="1:14" ht="96">
      <c r="A75" s="6">
        <v>63</v>
      </c>
      <c r="B75" s="7" t="s">
        <v>633</v>
      </c>
      <c r="C75" s="7" t="s">
        <v>658</v>
      </c>
      <c r="D75" s="7" t="s">
        <v>659</v>
      </c>
      <c r="E75" s="3" t="str">
        <f t="shared" si="4"/>
        <v>2017-2019</v>
      </c>
      <c r="F75" s="7" t="s">
        <v>648</v>
      </c>
      <c r="G75" s="7">
        <v>62521</v>
      </c>
      <c r="H75" s="7"/>
      <c r="I75" s="7"/>
      <c r="J75" s="7">
        <v>2017</v>
      </c>
      <c r="K75" s="7">
        <v>5</v>
      </c>
      <c r="L75" s="7">
        <v>2019</v>
      </c>
      <c r="M75" s="7">
        <v>12</v>
      </c>
      <c r="N75" s="3">
        <f t="shared" si="5"/>
        <v>0</v>
      </c>
    </row>
    <row r="76" spans="1:14" ht="96">
      <c r="A76" s="6">
        <v>64</v>
      </c>
      <c r="B76" s="19" t="s">
        <v>633</v>
      </c>
      <c r="C76" s="19" t="s">
        <v>660</v>
      </c>
      <c r="D76" s="7" t="s">
        <v>661</v>
      </c>
      <c r="E76" s="3" t="str">
        <f t="shared" si="4"/>
        <v>2017-2019</v>
      </c>
      <c r="F76" s="7" t="s">
        <v>648</v>
      </c>
      <c r="G76" s="19">
        <v>7934</v>
      </c>
      <c r="H76" s="19"/>
      <c r="I76" s="19"/>
      <c r="J76" s="7">
        <v>2017</v>
      </c>
      <c r="K76" s="7">
        <v>5</v>
      </c>
      <c r="L76" s="7">
        <v>2019</v>
      </c>
      <c r="M76" s="7">
        <v>12</v>
      </c>
      <c r="N76" s="3">
        <f t="shared" si="5"/>
        <v>0</v>
      </c>
    </row>
    <row r="77" spans="1:14" ht="96">
      <c r="A77" s="6">
        <v>65</v>
      </c>
      <c r="B77" s="19" t="s">
        <v>633</v>
      </c>
      <c r="C77" s="19" t="s">
        <v>662</v>
      </c>
      <c r="D77" s="19" t="s">
        <v>663</v>
      </c>
      <c r="E77" s="3" t="str">
        <f t="shared" si="4"/>
        <v>2017-2019</v>
      </c>
      <c r="F77" s="7" t="s">
        <v>648</v>
      </c>
      <c r="G77" s="19">
        <v>18602</v>
      </c>
      <c r="H77" s="19"/>
      <c r="I77" s="19"/>
      <c r="J77" s="7">
        <v>2017</v>
      </c>
      <c r="K77" s="7">
        <v>5</v>
      </c>
      <c r="L77" s="7">
        <v>2019</v>
      </c>
      <c r="M77" s="7">
        <v>12</v>
      </c>
      <c r="N77" s="3">
        <f t="shared" si="5"/>
        <v>0</v>
      </c>
    </row>
    <row r="78" spans="1:14" ht="96">
      <c r="A78" s="6">
        <v>66</v>
      </c>
      <c r="B78" s="19" t="s">
        <v>633</v>
      </c>
      <c r="C78" s="19" t="s">
        <v>664</v>
      </c>
      <c r="D78" s="19" t="s">
        <v>665</v>
      </c>
      <c r="E78" s="3" t="str">
        <f t="shared" si="4"/>
        <v>2017-2019</v>
      </c>
      <c r="F78" s="7" t="s">
        <v>648</v>
      </c>
      <c r="G78" s="19">
        <v>24334</v>
      </c>
      <c r="H78" s="19"/>
      <c r="I78" s="19"/>
      <c r="J78" s="7">
        <v>2017</v>
      </c>
      <c r="K78" s="7">
        <v>5</v>
      </c>
      <c r="L78" s="7">
        <v>2019</v>
      </c>
      <c r="M78" s="7">
        <v>12</v>
      </c>
      <c r="N78" s="3">
        <f t="shared" si="5"/>
        <v>0</v>
      </c>
    </row>
    <row r="79" spans="1:14" ht="96">
      <c r="A79" s="6">
        <v>67</v>
      </c>
      <c r="B79" s="19" t="s">
        <v>633</v>
      </c>
      <c r="C79" s="19" t="s">
        <v>666</v>
      </c>
      <c r="D79" s="19" t="s">
        <v>667</v>
      </c>
      <c r="E79" s="3" t="str">
        <f t="shared" si="4"/>
        <v>2017-2019</v>
      </c>
      <c r="F79" s="7" t="s">
        <v>648</v>
      </c>
      <c r="G79" s="19">
        <v>12281</v>
      </c>
      <c r="H79" s="19"/>
      <c r="I79" s="19"/>
      <c r="J79" s="7">
        <v>2017</v>
      </c>
      <c r="K79" s="7">
        <v>5</v>
      </c>
      <c r="L79" s="7">
        <v>2019</v>
      </c>
      <c r="M79" s="7">
        <v>12</v>
      </c>
      <c r="N79" s="3">
        <f t="shared" si="5"/>
        <v>0</v>
      </c>
    </row>
    <row r="80" spans="1:14" ht="96">
      <c r="A80" s="6">
        <v>68</v>
      </c>
      <c r="B80" s="19" t="s">
        <v>633</v>
      </c>
      <c r="C80" s="19" t="s">
        <v>668</v>
      </c>
      <c r="D80" s="19" t="s">
        <v>669</v>
      </c>
      <c r="E80" s="3" t="str">
        <f t="shared" si="4"/>
        <v>2017-2019</v>
      </c>
      <c r="F80" s="7" t="s">
        <v>648</v>
      </c>
      <c r="G80" s="19">
        <v>50690</v>
      </c>
      <c r="H80" s="19"/>
      <c r="I80" s="19"/>
      <c r="J80" s="7">
        <v>2017</v>
      </c>
      <c r="K80" s="7">
        <v>5</v>
      </c>
      <c r="L80" s="7">
        <v>2019</v>
      </c>
      <c r="M80" s="7">
        <v>12</v>
      </c>
      <c r="N80" s="3">
        <f t="shared" si="5"/>
        <v>0</v>
      </c>
    </row>
    <row r="81" spans="1:14" ht="96">
      <c r="A81" s="6">
        <v>69</v>
      </c>
      <c r="B81" s="14" t="s">
        <v>633</v>
      </c>
      <c r="C81" s="17" t="s">
        <v>673</v>
      </c>
      <c r="D81" s="7" t="s">
        <v>674</v>
      </c>
      <c r="E81" s="3" t="str">
        <f t="shared" si="4"/>
        <v>2017-2019</v>
      </c>
      <c r="F81" s="7" t="s">
        <v>636</v>
      </c>
      <c r="G81" s="14">
        <v>89588</v>
      </c>
      <c r="H81" s="11"/>
      <c r="I81" s="11"/>
      <c r="J81" s="11">
        <v>2017</v>
      </c>
      <c r="K81" s="11">
        <v>8</v>
      </c>
      <c r="L81" s="11">
        <v>2019</v>
      </c>
      <c r="M81" s="11">
        <v>8</v>
      </c>
      <c r="N81" s="3">
        <f t="shared" si="5"/>
        <v>0</v>
      </c>
    </row>
    <row r="82" spans="1:14" ht="96">
      <c r="A82" s="6">
        <v>70</v>
      </c>
      <c r="B82" s="14" t="s">
        <v>633</v>
      </c>
      <c r="C82" s="17" t="s">
        <v>676</v>
      </c>
      <c r="D82" s="7" t="s">
        <v>677</v>
      </c>
      <c r="E82" s="3" t="str">
        <f t="shared" si="4"/>
        <v>2017-2019</v>
      </c>
      <c r="F82" s="7" t="s">
        <v>636</v>
      </c>
      <c r="G82" s="14">
        <v>74790</v>
      </c>
      <c r="H82" s="11"/>
      <c r="I82" s="11"/>
      <c r="J82" s="11">
        <v>2017</v>
      </c>
      <c r="K82" s="11">
        <v>8</v>
      </c>
      <c r="L82" s="11">
        <v>2019</v>
      </c>
      <c r="M82" s="11">
        <v>8</v>
      </c>
      <c r="N82" s="3">
        <f t="shared" si="5"/>
        <v>0</v>
      </c>
    </row>
    <row r="83" spans="1:14" ht="96">
      <c r="A83" s="6">
        <v>71</v>
      </c>
      <c r="B83" s="14" t="s">
        <v>633</v>
      </c>
      <c r="C83" s="17" t="s">
        <v>678</v>
      </c>
      <c r="D83" s="7" t="s">
        <v>679</v>
      </c>
      <c r="E83" s="3" t="str">
        <f t="shared" si="4"/>
        <v>2017-2019</v>
      </c>
      <c r="F83" s="7" t="s">
        <v>636</v>
      </c>
      <c r="G83" s="14">
        <v>40222</v>
      </c>
      <c r="H83" s="11"/>
      <c r="I83" s="11"/>
      <c r="J83" s="11">
        <v>2017</v>
      </c>
      <c r="K83" s="11">
        <v>8</v>
      </c>
      <c r="L83" s="11">
        <v>2019</v>
      </c>
      <c r="M83" s="11">
        <v>8</v>
      </c>
      <c r="N83" s="3">
        <f t="shared" si="5"/>
        <v>0</v>
      </c>
    </row>
    <row r="84" spans="1:14" ht="96">
      <c r="A84" s="6">
        <v>72</v>
      </c>
      <c r="B84" s="12" t="s">
        <v>633</v>
      </c>
      <c r="C84" s="13" t="s">
        <v>680</v>
      </c>
      <c r="D84" s="7" t="s">
        <v>681</v>
      </c>
      <c r="E84" s="3" t="str">
        <f t="shared" si="4"/>
        <v>2017-2019</v>
      </c>
      <c r="F84" s="7" t="s">
        <v>636</v>
      </c>
      <c r="G84" s="14">
        <v>39638</v>
      </c>
      <c r="H84" s="11"/>
      <c r="I84" s="11"/>
      <c r="J84" s="11">
        <v>2017</v>
      </c>
      <c r="K84" s="11">
        <v>9</v>
      </c>
      <c r="L84" s="11">
        <v>2019</v>
      </c>
      <c r="M84" s="11">
        <v>12</v>
      </c>
      <c r="N84" s="3">
        <f t="shared" si="5"/>
        <v>0</v>
      </c>
    </row>
    <row r="85" spans="1:14" ht="96">
      <c r="A85" s="6">
        <v>73</v>
      </c>
      <c r="B85" s="12" t="s">
        <v>633</v>
      </c>
      <c r="C85" s="13" t="s">
        <v>682</v>
      </c>
      <c r="D85" s="7" t="s">
        <v>683</v>
      </c>
      <c r="E85" s="3" t="str">
        <f t="shared" si="4"/>
        <v>2017-2019</v>
      </c>
      <c r="F85" s="7" t="s">
        <v>636</v>
      </c>
      <c r="G85" s="14">
        <v>11052</v>
      </c>
      <c r="H85" s="11"/>
      <c r="I85" s="11"/>
      <c r="J85" s="11">
        <v>2017</v>
      </c>
      <c r="K85" s="11">
        <v>9</v>
      </c>
      <c r="L85" s="11">
        <v>2019</v>
      </c>
      <c r="M85" s="11">
        <v>12</v>
      </c>
      <c r="N85" s="3">
        <f t="shared" si="5"/>
        <v>0</v>
      </c>
    </row>
    <row r="86" spans="1:14" s="2" customFormat="1">
      <c r="A86" s="5" t="s">
        <v>207</v>
      </c>
      <c r="B86" s="5" t="s">
        <v>493</v>
      </c>
      <c r="C86" s="5"/>
      <c r="D86" s="5"/>
      <c r="E86" s="3" t="str">
        <f t="shared" si="4"/>
        <v>0</v>
      </c>
      <c r="F86" s="5"/>
      <c r="G86" s="5">
        <f>SUM(G87:G91)</f>
        <v>5140413</v>
      </c>
      <c r="H86" s="5">
        <f>SUM(H87:H91)</f>
        <v>3511377</v>
      </c>
      <c r="I86" s="5">
        <f>SUM(I87:I91)</f>
        <v>329685</v>
      </c>
      <c r="J86" s="5"/>
      <c r="K86" s="5"/>
      <c r="L86" s="5"/>
      <c r="M86" s="5"/>
      <c r="N86" s="3">
        <f t="shared" si="5"/>
        <v>3841062</v>
      </c>
    </row>
    <row r="87" spans="1:14" ht="72">
      <c r="A87" s="6">
        <v>74</v>
      </c>
      <c r="B87" s="19" t="s">
        <v>987</v>
      </c>
      <c r="C87" s="19" t="s">
        <v>988</v>
      </c>
      <c r="D87" s="19" t="s">
        <v>989</v>
      </c>
      <c r="E87" s="3" t="str">
        <f t="shared" si="4"/>
        <v>2017-2019</v>
      </c>
      <c r="F87" s="19" t="s">
        <v>495</v>
      </c>
      <c r="G87" s="19">
        <v>5500</v>
      </c>
      <c r="H87" s="19">
        <v>0</v>
      </c>
      <c r="I87" s="19">
        <v>900</v>
      </c>
      <c r="J87" s="19">
        <v>2017</v>
      </c>
      <c r="K87" s="19">
        <v>10</v>
      </c>
      <c r="L87" s="19">
        <v>2019</v>
      </c>
      <c r="M87" s="19">
        <v>9</v>
      </c>
      <c r="N87" s="3">
        <f t="shared" si="5"/>
        <v>900</v>
      </c>
    </row>
    <row r="88" spans="1:14" ht="24">
      <c r="A88" s="6">
        <v>75</v>
      </c>
      <c r="B88" s="7" t="s">
        <v>1037</v>
      </c>
      <c r="C88" s="7" t="s">
        <v>1038</v>
      </c>
      <c r="D88" s="7" t="s">
        <v>1039</v>
      </c>
      <c r="E88" s="3" t="str">
        <f t="shared" si="4"/>
        <v>2015-2019</v>
      </c>
      <c r="F88" s="7" t="s">
        <v>1040</v>
      </c>
      <c r="G88" s="7">
        <v>35000</v>
      </c>
      <c r="H88" s="7">
        <v>8800</v>
      </c>
      <c r="I88" s="7">
        <v>800</v>
      </c>
      <c r="J88" s="7">
        <v>2015</v>
      </c>
      <c r="K88" s="7">
        <v>9</v>
      </c>
      <c r="L88" s="7">
        <v>2019</v>
      </c>
      <c r="M88" s="7">
        <v>12</v>
      </c>
      <c r="N88" s="3">
        <f t="shared" si="5"/>
        <v>9600</v>
      </c>
    </row>
    <row r="89" spans="1:14" ht="72">
      <c r="A89" s="6">
        <v>76</v>
      </c>
      <c r="B89" s="7" t="s">
        <v>507</v>
      </c>
      <c r="C89" s="7" t="s">
        <v>515</v>
      </c>
      <c r="D89" s="7" t="s">
        <v>516</v>
      </c>
      <c r="E89" s="3" t="str">
        <f t="shared" si="4"/>
        <v>2008-2019</v>
      </c>
      <c r="F89" s="7" t="s">
        <v>510</v>
      </c>
      <c r="G89" s="7">
        <v>3863560</v>
      </c>
      <c r="H89" s="26">
        <v>3402577</v>
      </c>
      <c r="I89" s="26">
        <v>307985</v>
      </c>
      <c r="J89" s="7">
        <v>2008</v>
      </c>
      <c r="K89" s="7">
        <v>6</v>
      </c>
      <c r="L89" s="7">
        <v>2019</v>
      </c>
      <c r="M89" s="7">
        <v>5</v>
      </c>
      <c r="N89" s="3">
        <f t="shared" si="5"/>
        <v>3710562</v>
      </c>
    </row>
    <row r="90" spans="1:14" ht="84">
      <c r="A90" s="6">
        <v>77</v>
      </c>
      <c r="B90" s="7" t="s">
        <v>94</v>
      </c>
      <c r="C90" s="7" t="s">
        <v>95</v>
      </c>
      <c r="D90" s="7" t="s">
        <v>96</v>
      </c>
      <c r="E90" s="3" t="str">
        <f t="shared" si="4"/>
        <v>2015-2020</v>
      </c>
      <c r="F90" s="7" t="s">
        <v>495</v>
      </c>
      <c r="G90" s="7">
        <v>120000</v>
      </c>
      <c r="H90" s="7">
        <v>100000</v>
      </c>
      <c r="I90" s="7">
        <v>20000</v>
      </c>
      <c r="J90" s="7">
        <v>2015</v>
      </c>
      <c r="K90" s="7">
        <v>11</v>
      </c>
      <c r="L90" s="7">
        <v>2020</v>
      </c>
      <c r="M90" s="7">
        <v>11</v>
      </c>
      <c r="N90" s="3">
        <f t="shared" si="5"/>
        <v>120000</v>
      </c>
    </row>
    <row r="91" spans="1:14" ht="60">
      <c r="A91" s="6">
        <v>78</v>
      </c>
      <c r="B91" s="12" t="s">
        <v>684</v>
      </c>
      <c r="C91" s="13" t="s">
        <v>685</v>
      </c>
      <c r="D91" s="7" t="s">
        <v>686</v>
      </c>
      <c r="E91" s="3" t="str">
        <f t="shared" si="4"/>
        <v>2017-2020</v>
      </c>
      <c r="F91" s="7" t="s">
        <v>636</v>
      </c>
      <c r="G91" s="14">
        <v>1116353</v>
      </c>
      <c r="H91" s="11"/>
      <c r="I91" s="11"/>
      <c r="J91" s="11">
        <v>2017</v>
      </c>
      <c r="K91" s="11">
        <v>5</v>
      </c>
      <c r="L91" s="11">
        <v>2020</v>
      </c>
      <c r="M91" s="11">
        <v>9</v>
      </c>
      <c r="N91" s="3">
        <f t="shared" si="5"/>
        <v>0</v>
      </c>
    </row>
  </sheetData>
  <phoneticPr fontId="12" type="noConversion"/>
  <conditionalFormatting sqref="F11">
    <cfRule type="duplicateValues" dxfId="11" priority="1" stopIfTrue="1"/>
  </conditionalFormatting>
  <conditionalFormatting sqref="C91 C18 C11:C12 C9 C41:C47 C70:C85 C21:C34">
    <cfRule type="duplicateValues" dxfId="10" priority="2" stopIfTrue="1"/>
  </conditionalFormatting>
  <pageMargins left="0.69930555555555596" right="0.69930555555555596"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4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G19"/>
  <sheetViews>
    <sheetView tabSelected="1" zoomScale="66" zoomScaleNormal="66" workbookViewId="0">
      <selection activeCell="I8" sqref="I8"/>
    </sheetView>
  </sheetViews>
  <sheetFormatPr defaultColWidth="25.625" defaultRowHeight="13.5"/>
  <cols>
    <col min="1" max="1" width="15" style="73" customWidth="1"/>
    <col min="2" max="6" width="25.625" style="73" customWidth="1"/>
    <col min="7" max="7" width="23.375" style="73" customWidth="1"/>
    <col min="8" max="251" width="9" style="73" customWidth="1"/>
    <col min="252" max="252" width="15" style="73" customWidth="1"/>
    <col min="253" max="16384" width="25.625" style="73"/>
  </cols>
  <sheetData>
    <row r="1" spans="1:7" ht="26.1" customHeight="1">
      <c r="A1" s="269" t="s">
        <v>184</v>
      </c>
      <c r="B1" s="269"/>
      <c r="C1" s="269"/>
      <c r="D1" s="269"/>
      <c r="E1" s="269"/>
      <c r="F1" s="269"/>
      <c r="G1" s="269"/>
    </row>
    <row r="2" spans="1:7" ht="26.1" customHeight="1">
      <c r="A2" s="269"/>
      <c r="B2" s="269"/>
      <c r="C2" s="269"/>
      <c r="D2" s="269"/>
      <c r="E2" s="269"/>
      <c r="F2" s="269"/>
      <c r="G2" s="269"/>
    </row>
    <row r="3" spans="1:7" ht="15" customHeight="1">
      <c r="A3" s="267" t="s">
        <v>185</v>
      </c>
      <c r="B3" s="268"/>
      <c r="C3" s="268"/>
      <c r="D3" s="268"/>
      <c r="E3" s="268"/>
      <c r="F3" s="268"/>
      <c r="G3" s="268"/>
    </row>
    <row r="4" spans="1:7" ht="27.95" customHeight="1">
      <c r="A4" s="74" t="s">
        <v>1434</v>
      </c>
      <c r="B4" s="74" t="s">
        <v>186</v>
      </c>
      <c r="C4" s="74" t="s">
        <v>187</v>
      </c>
      <c r="D4" s="74" t="s">
        <v>468</v>
      </c>
      <c r="E4" s="74" t="s">
        <v>1072</v>
      </c>
      <c r="F4" s="74" t="s">
        <v>1073</v>
      </c>
      <c r="G4" s="74" t="s">
        <v>1369</v>
      </c>
    </row>
    <row r="5" spans="1:7" ht="27.95" customHeight="1">
      <c r="A5" s="270" t="s">
        <v>1432</v>
      </c>
      <c r="B5" s="75" t="s">
        <v>188</v>
      </c>
      <c r="C5" s="76">
        <f>SUM(C6:C8)</f>
        <v>42</v>
      </c>
      <c r="D5" s="77">
        <f>SUM(D6:D8)</f>
        <v>3619500.15</v>
      </c>
      <c r="E5" s="76">
        <f>SUM(E6:E8)</f>
        <v>15776</v>
      </c>
      <c r="F5" s="249">
        <f>SUM(F6:F8)</f>
        <v>1410832.82</v>
      </c>
      <c r="G5" s="249">
        <f>SUM(G6:G8)</f>
        <v>16190</v>
      </c>
    </row>
    <row r="6" spans="1:7" ht="27.95" customHeight="1">
      <c r="A6" s="271"/>
      <c r="B6" s="78" t="s">
        <v>189</v>
      </c>
      <c r="C6" s="79">
        <v>21</v>
      </c>
      <c r="D6" s="80">
        <f>计划新开!F5</f>
        <v>2009055</v>
      </c>
      <c r="E6" s="80">
        <f>计划新开!J5</f>
        <v>15776</v>
      </c>
      <c r="F6" s="80">
        <f>计划新开!K5</f>
        <v>447160</v>
      </c>
      <c r="G6" s="80">
        <f>计划新开!L5</f>
        <v>9668</v>
      </c>
    </row>
    <row r="7" spans="1:7" ht="27.95" customHeight="1">
      <c r="A7" s="271"/>
      <c r="B7" s="78" t="s">
        <v>190</v>
      </c>
      <c r="C7" s="79">
        <v>10</v>
      </c>
      <c r="D7" s="80">
        <f>计划新开!F32</f>
        <v>904296</v>
      </c>
      <c r="E7" s="80">
        <f>计划新开!J32</f>
        <v>0</v>
      </c>
      <c r="F7" s="80">
        <f>计划新开!K32</f>
        <v>580909</v>
      </c>
      <c r="G7" s="80">
        <f>计划新开!L32</f>
        <v>450</v>
      </c>
    </row>
    <row r="8" spans="1:7" ht="27.95" customHeight="1">
      <c r="A8" s="272"/>
      <c r="B8" s="78" t="s">
        <v>191</v>
      </c>
      <c r="C8" s="79">
        <v>11</v>
      </c>
      <c r="D8" s="80">
        <f>计划新开!F45</f>
        <v>706149.15</v>
      </c>
      <c r="E8" s="80">
        <f>计划新开!J45</f>
        <v>0</v>
      </c>
      <c r="F8" s="80">
        <f>计划新开!K45</f>
        <v>382763.82</v>
      </c>
      <c r="G8" s="80">
        <f>计划新开!L45</f>
        <v>6072</v>
      </c>
    </row>
    <row r="9" spans="1:7" ht="27.95" customHeight="1">
      <c r="A9" s="270" t="s">
        <v>192</v>
      </c>
      <c r="B9" s="75" t="s">
        <v>188</v>
      </c>
      <c r="C9" s="76">
        <f>SUM(C10:C12)</f>
        <v>28</v>
      </c>
      <c r="D9" s="77">
        <f>SUM(D10:D12)</f>
        <v>4262462.8100000005</v>
      </c>
      <c r="E9" s="77">
        <f>SUM(E10:E12)</f>
        <v>1285257.8900000001</v>
      </c>
      <c r="F9" s="77">
        <f>SUM(F10:F12)</f>
        <v>712012.81</v>
      </c>
      <c r="G9" s="77">
        <f>SUM(G10:G12)</f>
        <v>88853</v>
      </c>
    </row>
    <row r="10" spans="1:7" ht="27.95" customHeight="1">
      <c r="A10" s="271"/>
      <c r="B10" s="78" t="s">
        <v>189</v>
      </c>
      <c r="C10" s="79">
        <v>15</v>
      </c>
      <c r="D10" s="80">
        <f>结转在建!F5</f>
        <v>1121558</v>
      </c>
      <c r="E10" s="80">
        <f>结转在建!J5</f>
        <v>384987.89</v>
      </c>
      <c r="F10" s="80">
        <f>结转在建!K5</f>
        <v>406024</v>
      </c>
      <c r="G10" s="80">
        <f>结转在建!L5</f>
        <v>57693</v>
      </c>
    </row>
    <row r="11" spans="1:7" ht="27.95" customHeight="1">
      <c r="A11" s="271"/>
      <c r="B11" s="78" t="s">
        <v>190</v>
      </c>
      <c r="C11" s="79">
        <v>13</v>
      </c>
      <c r="D11" s="80">
        <f>结转在建!F26</f>
        <v>3140904.81</v>
      </c>
      <c r="E11" s="80">
        <f>结转在建!J26</f>
        <v>900270</v>
      </c>
      <c r="F11" s="80">
        <f>结转在建!K26</f>
        <v>305988.81</v>
      </c>
      <c r="G11" s="80">
        <f>结转在建!L26</f>
        <v>31160</v>
      </c>
    </row>
    <row r="12" spans="1:7" ht="27.95" customHeight="1">
      <c r="A12" s="272"/>
      <c r="B12" s="78" t="s">
        <v>191</v>
      </c>
      <c r="C12" s="79">
        <v>0</v>
      </c>
      <c r="D12" s="80">
        <f>结转在建!F42</f>
        <v>0</v>
      </c>
      <c r="E12" s="80">
        <f>结转在建!J42</f>
        <v>0</v>
      </c>
      <c r="F12" s="80">
        <f>结转在建!K42</f>
        <v>0</v>
      </c>
      <c r="G12" s="80">
        <f>结转在建!L42</f>
        <v>0</v>
      </c>
    </row>
    <row r="13" spans="1:7" ht="27.95" customHeight="1">
      <c r="A13" s="270" t="s">
        <v>1433</v>
      </c>
      <c r="B13" s="75" t="s">
        <v>188</v>
      </c>
      <c r="C13" s="76">
        <f>SUM(C14:C16)</f>
        <v>30</v>
      </c>
      <c r="D13" s="77">
        <f>SUM(D14:D16)</f>
        <v>953763.13</v>
      </c>
      <c r="E13" s="77">
        <f>SUM(E14:E16)</f>
        <v>377574.04000000004</v>
      </c>
      <c r="F13" s="77">
        <f>SUM(F14:F16)</f>
        <v>219749</v>
      </c>
      <c r="G13" s="77">
        <f>SUM(G14:G16)</f>
        <v>62798.400000000001</v>
      </c>
    </row>
    <row r="14" spans="1:7" ht="27.95" customHeight="1">
      <c r="A14" s="271"/>
      <c r="B14" s="78" t="s">
        <v>189</v>
      </c>
      <c r="C14" s="79">
        <v>10</v>
      </c>
      <c r="D14" s="80">
        <f>计划竣工!F5</f>
        <v>394037.13</v>
      </c>
      <c r="E14" s="80">
        <f>计划竣工!J5</f>
        <v>223436.04</v>
      </c>
      <c r="F14" s="80">
        <f>计划竣工!K5</f>
        <v>103603</v>
      </c>
      <c r="G14" s="80">
        <f>计划竣工!L5</f>
        <v>33074</v>
      </c>
    </row>
    <row r="15" spans="1:7" ht="27.95" customHeight="1">
      <c r="A15" s="271"/>
      <c r="B15" s="78" t="s">
        <v>190</v>
      </c>
      <c r="C15" s="79">
        <v>7</v>
      </c>
      <c r="D15" s="80">
        <f>计划竣工!F21</f>
        <v>179985</v>
      </c>
      <c r="E15" s="80">
        <f>计划竣工!J21</f>
        <v>70973</v>
      </c>
      <c r="F15" s="80">
        <f>计划竣工!K21</f>
        <v>59415</v>
      </c>
      <c r="G15" s="80">
        <f>计划竣工!L21</f>
        <v>20649</v>
      </c>
    </row>
    <row r="16" spans="1:7" ht="27.95" customHeight="1">
      <c r="A16" s="272"/>
      <c r="B16" s="78" t="s">
        <v>191</v>
      </c>
      <c r="C16" s="79">
        <v>13</v>
      </c>
      <c r="D16" s="80">
        <f>计划竣工!F31</f>
        <v>379741</v>
      </c>
      <c r="E16" s="80">
        <f>计划竣工!J31</f>
        <v>83165</v>
      </c>
      <c r="F16" s="80">
        <f>计划竣工!K31</f>
        <v>56731</v>
      </c>
      <c r="G16" s="80">
        <f>计划竣工!L31</f>
        <v>9075.4</v>
      </c>
    </row>
    <row r="17" spans="1:7" ht="27.95" customHeight="1">
      <c r="A17" s="275" t="s">
        <v>1077</v>
      </c>
      <c r="B17" s="276"/>
      <c r="C17" s="120">
        <v>20</v>
      </c>
      <c r="D17" s="119">
        <f>储备项目!F4</f>
        <v>2675131</v>
      </c>
      <c r="E17" s="119">
        <v>0</v>
      </c>
      <c r="F17" s="119">
        <f>储备项目!G4</f>
        <v>299191</v>
      </c>
      <c r="G17" s="119">
        <f>储备项目!H4</f>
        <v>0</v>
      </c>
    </row>
    <row r="18" spans="1:7" ht="27.95" customHeight="1">
      <c r="A18" s="273" t="s">
        <v>1076</v>
      </c>
      <c r="B18" s="273"/>
      <c r="C18" s="274">
        <f>SUM(C5,C9,C13,C17)</f>
        <v>120</v>
      </c>
      <c r="D18" s="266">
        <f>SUM(D5,D9,D13,D17)</f>
        <v>11510857.090000002</v>
      </c>
      <c r="E18" s="266">
        <f>SUM(E5,E9,E13,E17)</f>
        <v>1678607.9300000002</v>
      </c>
      <c r="F18" s="266">
        <f>SUM(F5,F9,F13,F17)</f>
        <v>2641785.63</v>
      </c>
      <c r="G18" s="266">
        <f>SUM(G5,G9,G13,G17)</f>
        <v>167841.4</v>
      </c>
    </row>
    <row r="19" spans="1:7" ht="27.95" customHeight="1">
      <c r="A19" s="273"/>
      <c r="B19" s="273"/>
      <c r="C19" s="274"/>
      <c r="D19" s="266"/>
      <c r="E19" s="266"/>
      <c r="F19" s="266"/>
      <c r="G19" s="266"/>
    </row>
  </sheetData>
  <mergeCells count="12">
    <mergeCell ref="G18:G19"/>
    <mergeCell ref="A3:G3"/>
    <mergeCell ref="A1:G2"/>
    <mergeCell ref="A5:A8"/>
    <mergeCell ref="A9:A12"/>
    <mergeCell ref="A13:A16"/>
    <mergeCell ref="A18:B19"/>
    <mergeCell ref="D18:D19"/>
    <mergeCell ref="C18:C19"/>
    <mergeCell ref="F18:F19"/>
    <mergeCell ref="E18:E19"/>
    <mergeCell ref="A17:B17"/>
  </mergeCells>
  <phoneticPr fontId="12" type="noConversion"/>
  <printOptions horizontalCentered="1"/>
  <pageMargins left="0.51180555555555596" right="0.51180555555555596" top="0.55000000000000004" bottom="0.74791666666666701" header="0.31388888888888899" footer="0.31388888888888899"/>
  <pageSetup paperSize="9" scale="97" orientation="landscape" r:id="rId1"/>
</worksheet>
</file>

<file path=xl/worksheets/sheet3.xml><?xml version="1.0" encoding="utf-8"?>
<worksheet xmlns="http://schemas.openxmlformats.org/spreadsheetml/2006/main" xmlns:r="http://schemas.openxmlformats.org/officeDocument/2006/relationships">
  <dimension ref="A1:AF68"/>
  <sheetViews>
    <sheetView zoomScale="87" zoomScaleNormal="87" workbookViewId="0">
      <pane xSplit="3" ySplit="3" topLeftCell="D4" activePane="bottomRight" state="frozenSplit"/>
      <selection pane="topRight"/>
      <selection pane="bottomLeft"/>
      <selection pane="bottomRight" activeCell="Q7" sqref="Q7"/>
    </sheetView>
  </sheetViews>
  <sheetFormatPr defaultRowHeight="13.5"/>
  <cols>
    <col min="1" max="1" width="7.375" style="52" customWidth="1"/>
    <col min="2" max="2" width="21.5" style="52" customWidth="1"/>
    <col min="3" max="3" width="24.5" style="72" customWidth="1"/>
    <col min="4" max="4" width="45.75" style="52" customWidth="1"/>
    <col min="5" max="5" width="14.125" style="52" customWidth="1"/>
    <col min="6" max="6" width="13.75" style="52" customWidth="1"/>
    <col min="7" max="7" width="9.625" style="52" customWidth="1"/>
    <col min="8" max="8" width="11.125" style="52" customWidth="1"/>
    <col min="9" max="9" width="12.375" style="52" customWidth="1"/>
    <col min="10" max="10" width="13.125" style="52" customWidth="1"/>
    <col min="11" max="11" width="17.625" style="52" customWidth="1"/>
    <col min="12" max="12" width="13.625" style="52" customWidth="1"/>
    <col min="13" max="13" width="15.75" style="52" hidden="1" customWidth="1"/>
    <col min="14" max="14" width="12.375" style="52" hidden="1" customWidth="1"/>
    <col min="15" max="15" width="16.375" style="52" hidden="1" customWidth="1"/>
    <col min="16" max="16" width="23" style="52" customWidth="1"/>
    <col min="17" max="17" width="14.875" style="52" customWidth="1"/>
    <col min="18" max="18" width="6" style="71" customWidth="1"/>
    <col min="19" max="19" width="12.875" style="52" hidden="1" customWidth="1"/>
    <col min="20" max="20" width="10.125" style="52" hidden="1" customWidth="1"/>
    <col min="21" max="21" width="12.5" style="52" hidden="1" customWidth="1"/>
    <col min="22" max="22" width="9.5" style="52" hidden="1" customWidth="1"/>
    <col min="23" max="23" width="11.375" style="52" hidden="1" customWidth="1"/>
    <col min="24" max="27" width="7.125" style="52" customWidth="1"/>
    <col min="28" max="28" width="8.125" style="52" customWidth="1"/>
    <col min="29" max="29" width="13.5" style="52" customWidth="1"/>
    <col min="30" max="30" width="8.625" style="136" customWidth="1"/>
    <col min="31" max="31" width="10.125" style="52" customWidth="1"/>
    <col min="32" max="16384" width="9" style="52"/>
  </cols>
  <sheetData>
    <row r="1" spans="1:32" s="1" customFormat="1" ht="31.5">
      <c r="A1" s="277" t="s">
        <v>193</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8"/>
    </row>
    <row r="2" spans="1:32" ht="21" customHeight="1">
      <c r="A2" s="279" t="s">
        <v>451</v>
      </c>
      <c r="B2" s="279" t="s">
        <v>452</v>
      </c>
      <c r="C2" s="279" t="s">
        <v>453</v>
      </c>
      <c r="D2" s="279" t="s">
        <v>455</v>
      </c>
      <c r="E2" s="279" t="s">
        <v>456</v>
      </c>
      <c r="F2" s="279" t="s">
        <v>457</v>
      </c>
      <c r="G2" s="279"/>
      <c r="H2" s="279"/>
      <c r="I2" s="279"/>
      <c r="J2" s="285" t="s">
        <v>1201</v>
      </c>
      <c r="K2" s="279" t="s">
        <v>194</v>
      </c>
      <c r="L2" s="280" t="s">
        <v>1387</v>
      </c>
      <c r="M2" s="281"/>
      <c r="N2" s="281"/>
      <c r="O2" s="282"/>
      <c r="P2" s="286" t="s">
        <v>1289</v>
      </c>
      <c r="Q2" s="279" t="s">
        <v>195</v>
      </c>
      <c r="R2" s="279" t="s">
        <v>461</v>
      </c>
      <c r="S2" s="279" t="s">
        <v>462</v>
      </c>
      <c r="T2" s="279"/>
      <c r="U2" s="279"/>
      <c r="V2" s="279"/>
      <c r="W2" s="279"/>
      <c r="X2" s="279" t="s">
        <v>463</v>
      </c>
      <c r="Y2" s="279" t="s">
        <v>464</v>
      </c>
      <c r="Z2" s="279" t="s">
        <v>465</v>
      </c>
      <c r="AA2" s="279" t="s">
        <v>466</v>
      </c>
      <c r="AB2" s="283" t="s">
        <v>467</v>
      </c>
      <c r="AC2" s="282"/>
      <c r="AD2" s="286" t="s">
        <v>196</v>
      </c>
      <c r="AE2" s="285" t="s">
        <v>1085</v>
      </c>
      <c r="AF2" s="285" t="s">
        <v>1086</v>
      </c>
    </row>
    <row r="3" spans="1:32" ht="28.5" customHeight="1">
      <c r="A3" s="279"/>
      <c r="B3" s="279"/>
      <c r="C3" s="279"/>
      <c r="D3" s="279"/>
      <c r="E3" s="279"/>
      <c r="F3" s="54" t="s">
        <v>468</v>
      </c>
      <c r="G3" s="54" t="s">
        <v>469</v>
      </c>
      <c r="H3" s="54" t="s">
        <v>470</v>
      </c>
      <c r="I3" s="54" t="s">
        <v>471</v>
      </c>
      <c r="J3" s="279"/>
      <c r="K3" s="279"/>
      <c r="L3" s="60" t="s">
        <v>197</v>
      </c>
      <c r="M3" s="54" t="s">
        <v>198</v>
      </c>
      <c r="N3" s="54" t="s">
        <v>199</v>
      </c>
      <c r="O3" s="54" t="s">
        <v>200</v>
      </c>
      <c r="P3" s="287"/>
      <c r="Q3" s="284"/>
      <c r="R3" s="284"/>
      <c r="S3" s="54" t="s">
        <v>472</v>
      </c>
      <c r="T3" s="54" t="s">
        <v>473</v>
      </c>
      <c r="U3" s="54" t="s">
        <v>474</v>
      </c>
      <c r="V3" s="54" t="s">
        <v>201</v>
      </c>
      <c r="W3" s="54" t="s">
        <v>202</v>
      </c>
      <c r="X3" s="279"/>
      <c r="Y3" s="279"/>
      <c r="Z3" s="279"/>
      <c r="AA3" s="279"/>
      <c r="AB3" s="54" t="s">
        <v>477</v>
      </c>
      <c r="AC3" s="54" t="s">
        <v>478</v>
      </c>
      <c r="AD3" s="287"/>
      <c r="AE3" s="285"/>
      <c r="AF3" s="285"/>
    </row>
    <row r="4" spans="1:32" s="143" customFormat="1" ht="24.95" customHeight="1">
      <c r="A4" s="191"/>
      <c r="B4" s="192" t="s">
        <v>1377</v>
      </c>
      <c r="C4" s="191"/>
      <c r="D4" s="191"/>
      <c r="E4" s="191"/>
      <c r="F4" s="193">
        <f>SUM(F5,F32,F45)</f>
        <v>3619500.15</v>
      </c>
      <c r="G4" s="193">
        <f t="shared" ref="G4:L4" si="0">SUM(G5,G32,G45)</f>
        <v>0</v>
      </c>
      <c r="H4" s="193">
        <f t="shared" si="0"/>
        <v>81767.706000000006</v>
      </c>
      <c r="I4" s="193">
        <f t="shared" si="0"/>
        <v>1229792.0150000001</v>
      </c>
      <c r="J4" s="193">
        <f t="shared" si="0"/>
        <v>15776</v>
      </c>
      <c r="K4" s="193">
        <f t="shared" si="0"/>
        <v>1410832.82</v>
      </c>
      <c r="L4" s="193">
        <f t="shared" si="0"/>
        <v>16190</v>
      </c>
      <c r="M4" s="193">
        <f>SUM(M5,M32,M45)</f>
        <v>31350.154999999999</v>
      </c>
      <c r="N4" s="193">
        <f>SUM(N5,N32,N45)</f>
        <v>36186.055</v>
      </c>
      <c r="O4" s="193">
        <f>SUM(O5,O32,O45)</f>
        <v>27128.355</v>
      </c>
      <c r="P4" s="193"/>
      <c r="Q4" s="193"/>
      <c r="R4" s="193"/>
      <c r="S4" s="193">
        <f>SUM(S5,S32,S45)</f>
        <v>42700</v>
      </c>
      <c r="T4" s="193">
        <f>SUM(T5,T32,T45)</f>
        <v>3700</v>
      </c>
      <c r="U4" s="193">
        <f>SUM(U5,U32,U45)</f>
        <v>960</v>
      </c>
      <c r="V4" s="193">
        <f>SUM(V5,V32,V45)</f>
        <v>5000</v>
      </c>
      <c r="W4" s="193">
        <f>SUM(W5,W32,W45)</f>
        <v>10000</v>
      </c>
      <c r="X4" s="191"/>
      <c r="Y4" s="191"/>
      <c r="Z4" s="191"/>
      <c r="AA4" s="191"/>
      <c r="AB4" s="191"/>
      <c r="AC4" s="191"/>
      <c r="AD4" s="133"/>
      <c r="AE4" s="191"/>
      <c r="AF4" s="191"/>
    </row>
    <row r="5" spans="1:32" s="143" customFormat="1" ht="24.95" customHeight="1">
      <c r="A5" s="191" t="s">
        <v>203</v>
      </c>
      <c r="B5" s="191" t="s">
        <v>1294</v>
      </c>
      <c r="C5" s="191"/>
      <c r="D5" s="191"/>
      <c r="E5" s="191"/>
      <c r="F5" s="191">
        <f>SUM(F6,F9,F12,F19,F26)</f>
        <v>2009055</v>
      </c>
      <c r="G5" s="191">
        <f t="shared" ref="G5:L5" si="1">SUM(G6,G9,G12,G19,G26)</f>
        <v>0</v>
      </c>
      <c r="H5" s="191">
        <f t="shared" si="1"/>
        <v>18865</v>
      </c>
      <c r="I5" s="191">
        <f t="shared" si="1"/>
        <v>653678</v>
      </c>
      <c r="J5" s="191">
        <f t="shared" si="1"/>
        <v>15776</v>
      </c>
      <c r="K5" s="191">
        <f t="shared" si="1"/>
        <v>447160</v>
      </c>
      <c r="L5" s="191">
        <f t="shared" si="1"/>
        <v>9668</v>
      </c>
      <c r="M5" s="191">
        <f t="shared" ref="M5:O5" si="2">SUM(M6,M9,M12,M19,M26)</f>
        <v>17500</v>
      </c>
      <c r="N5" s="191">
        <f t="shared" si="2"/>
        <v>19000</v>
      </c>
      <c r="O5" s="191">
        <f t="shared" si="2"/>
        <v>19950</v>
      </c>
      <c r="P5" s="191"/>
      <c r="Q5" s="191"/>
      <c r="R5" s="191"/>
      <c r="S5" s="191">
        <f>SUM(S6,S9,S12,S19,S26)</f>
        <v>42700</v>
      </c>
      <c r="T5" s="191">
        <f>SUM(T6,T9,T12,T19,T26)</f>
        <v>3700</v>
      </c>
      <c r="U5" s="191">
        <f>SUM(U6,U9,U12,U19,U26)</f>
        <v>960</v>
      </c>
      <c r="V5" s="191">
        <f>SUM(V6,V9,V12,V19,V26)</f>
        <v>5000</v>
      </c>
      <c r="W5" s="191">
        <f>SUM(W6,W9,W12,W19,W26)</f>
        <v>10000</v>
      </c>
      <c r="X5" s="191"/>
      <c r="Y5" s="191"/>
      <c r="Z5" s="191"/>
      <c r="AA5" s="191"/>
      <c r="AB5" s="191"/>
      <c r="AC5" s="191"/>
      <c r="AD5" s="133"/>
      <c r="AE5" s="191"/>
      <c r="AF5" s="191"/>
    </row>
    <row r="6" spans="1:32" s="143" customFormat="1" ht="24.95" customHeight="1">
      <c r="A6" s="191" t="s">
        <v>204</v>
      </c>
      <c r="B6" s="191" t="s">
        <v>529</v>
      </c>
      <c r="C6" s="191"/>
      <c r="D6" s="191"/>
      <c r="E6" s="191"/>
      <c r="F6" s="191">
        <f>SUM(F7:F8)</f>
        <v>94098</v>
      </c>
      <c r="G6" s="191">
        <f t="shared" ref="G6:L6" si="3">SUM(G7:G8)</f>
        <v>0</v>
      </c>
      <c r="H6" s="191">
        <f t="shared" si="3"/>
        <v>18865</v>
      </c>
      <c r="I6" s="191">
        <f t="shared" si="3"/>
        <v>40350</v>
      </c>
      <c r="J6" s="191">
        <f t="shared" si="3"/>
        <v>2500</v>
      </c>
      <c r="K6" s="191">
        <f t="shared" si="3"/>
        <v>50500</v>
      </c>
      <c r="L6" s="191">
        <f t="shared" si="3"/>
        <v>500</v>
      </c>
      <c r="M6" s="191"/>
      <c r="N6" s="191"/>
      <c r="O6" s="191"/>
      <c r="P6" s="191"/>
      <c r="Q6" s="191"/>
      <c r="R6" s="191"/>
      <c r="S6" s="191"/>
      <c r="T6" s="191"/>
      <c r="U6" s="191"/>
      <c r="V6" s="191"/>
      <c r="W6" s="191"/>
      <c r="X6" s="191"/>
      <c r="Y6" s="191"/>
      <c r="Z6" s="191"/>
      <c r="AA6" s="191"/>
      <c r="AB6" s="191"/>
      <c r="AC6" s="191"/>
      <c r="AD6" s="133"/>
      <c r="AE6" s="191"/>
      <c r="AF6" s="191"/>
    </row>
    <row r="7" spans="1:32" s="46" customFormat="1" ht="91.5" customHeight="1">
      <c r="A7" s="194">
        <v>1</v>
      </c>
      <c r="B7" s="194" t="s">
        <v>1202</v>
      </c>
      <c r="C7" s="194" t="s">
        <v>312</v>
      </c>
      <c r="D7" s="228" t="s">
        <v>313</v>
      </c>
      <c r="E7" s="67" t="s">
        <v>711</v>
      </c>
      <c r="F7" s="194">
        <v>45098</v>
      </c>
      <c r="G7" s="194"/>
      <c r="H7" s="194">
        <v>18865</v>
      </c>
      <c r="I7" s="194">
        <v>40350</v>
      </c>
      <c r="J7" s="194">
        <v>2500</v>
      </c>
      <c r="K7" s="194">
        <v>8500</v>
      </c>
      <c r="L7" s="194">
        <v>500</v>
      </c>
      <c r="M7" s="194">
        <v>1500</v>
      </c>
      <c r="N7" s="194">
        <v>2500</v>
      </c>
      <c r="O7" s="194">
        <v>4000</v>
      </c>
      <c r="P7" s="194" t="s">
        <v>1300</v>
      </c>
      <c r="Q7" s="194" t="s">
        <v>86</v>
      </c>
      <c r="R7" s="194" t="s">
        <v>1203</v>
      </c>
      <c r="S7" s="194"/>
      <c r="T7" s="194"/>
      <c r="U7" s="194">
        <v>4800</v>
      </c>
      <c r="V7" s="194">
        <v>80000</v>
      </c>
      <c r="W7" s="194">
        <v>150000</v>
      </c>
      <c r="X7" s="194">
        <v>2019</v>
      </c>
      <c r="Y7" s="194">
        <v>3</v>
      </c>
      <c r="Z7" s="194">
        <v>2020</v>
      </c>
      <c r="AA7" s="194">
        <v>6</v>
      </c>
      <c r="AB7" s="194" t="s">
        <v>314</v>
      </c>
      <c r="AC7" s="194">
        <v>13911486061</v>
      </c>
      <c r="AD7" s="195" t="s">
        <v>223</v>
      </c>
      <c r="AE7" s="194" t="s">
        <v>1204</v>
      </c>
      <c r="AF7" s="194" t="s">
        <v>1205</v>
      </c>
    </row>
    <row r="8" spans="1:32" s="46" customFormat="1" ht="78" customHeight="1">
      <c r="A8" s="194">
        <v>2</v>
      </c>
      <c r="B8" s="196" t="s">
        <v>823</v>
      </c>
      <c r="C8" s="196" t="s">
        <v>1399</v>
      </c>
      <c r="D8" s="229" t="s">
        <v>1206</v>
      </c>
      <c r="E8" s="194" t="s">
        <v>1389</v>
      </c>
      <c r="F8" s="194">
        <v>49000</v>
      </c>
      <c r="G8" s="194"/>
      <c r="H8" s="194"/>
      <c r="I8" s="194"/>
      <c r="J8" s="194"/>
      <c r="K8" s="194">
        <v>42000</v>
      </c>
      <c r="L8" s="194"/>
      <c r="M8" s="194"/>
      <c r="N8" s="194"/>
      <c r="O8" s="194"/>
      <c r="P8" s="194" t="s">
        <v>1301</v>
      </c>
      <c r="Q8" s="194" t="s">
        <v>1207</v>
      </c>
      <c r="R8" s="194"/>
      <c r="S8" s="194"/>
      <c r="T8" s="194"/>
      <c r="U8" s="194"/>
      <c r="V8" s="194"/>
      <c r="W8" s="194"/>
      <c r="X8" s="196">
        <v>2019</v>
      </c>
      <c r="Y8" s="196">
        <v>5</v>
      </c>
      <c r="Z8" s="196">
        <v>2020</v>
      </c>
      <c r="AA8" s="196">
        <v>10</v>
      </c>
      <c r="AB8" s="255" t="s">
        <v>1400</v>
      </c>
      <c r="AC8" s="255">
        <v>17695698643</v>
      </c>
      <c r="AD8" s="197" t="s">
        <v>1208</v>
      </c>
      <c r="AE8" s="194" t="s">
        <v>1209</v>
      </c>
      <c r="AF8" s="194" t="s">
        <v>1210</v>
      </c>
    </row>
    <row r="9" spans="1:32" s="2" customFormat="1" ht="24.95" customHeight="1">
      <c r="A9" s="191" t="s">
        <v>207</v>
      </c>
      <c r="B9" s="191" t="s">
        <v>559</v>
      </c>
      <c r="C9" s="36"/>
      <c r="D9" s="230"/>
      <c r="E9" s="36"/>
      <c r="F9" s="36">
        <f>SUM(F10:F11)</f>
        <v>59000</v>
      </c>
      <c r="G9" s="36">
        <f t="shared" ref="G9:L9" si="4">SUM(G10:G11)</f>
        <v>0</v>
      </c>
      <c r="H9" s="36">
        <f t="shared" si="4"/>
        <v>0</v>
      </c>
      <c r="I9" s="36">
        <f t="shared" si="4"/>
        <v>0</v>
      </c>
      <c r="J9" s="36">
        <f t="shared" si="4"/>
        <v>0</v>
      </c>
      <c r="K9" s="36">
        <f t="shared" si="4"/>
        <v>29000</v>
      </c>
      <c r="L9" s="36">
        <f t="shared" si="4"/>
        <v>0</v>
      </c>
      <c r="M9" s="36">
        <f t="shared" ref="M9:O9" si="5">SUM(M10:M11)</f>
        <v>1250</v>
      </c>
      <c r="N9" s="36">
        <f t="shared" si="5"/>
        <v>1250</v>
      </c>
      <c r="O9" s="36">
        <f t="shared" si="5"/>
        <v>1250</v>
      </c>
      <c r="P9" s="36"/>
      <c r="Q9" s="36"/>
      <c r="R9" s="36"/>
      <c r="S9" s="36">
        <f>SUM(S10:S11)</f>
        <v>0</v>
      </c>
      <c r="T9" s="36">
        <f>SUM(T10:T11)</f>
        <v>0</v>
      </c>
      <c r="U9" s="36">
        <f>SUM(U10:U11)</f>
        <v>0</v>
      </c>
      <c r="V9" s="36">
        <f>SUM(V10:V11)</f>
        <v>0</v>
      </c>
      <c r="W9" s="36">
        <f>SUM(W10:W11)</f>
        <v>0</v>
      </c>
      <c r="X9" s="36"/>
      <c r="Y9" s="36"/>
      <c r="Z9" s="36"/>
      <c r="AA9" s="191"/>
      <c r="AB9" s="191"/>
      <c r="AC9" s="191"/>
      <c r="AD9" s="133"/>
      <c r="AE9" s="191"/>
      <c r="AF9" s="191"/>
    </row>
    <row r="10" spans="1:32" s="200" customFormat="1" ht="48.75" customHeight="1">
      <c r="A10" s="198">
        <v>3</v>
      </c>
      <c r="B10" s="199" t="s">
        <v>208</v>
      </c>
      <c r="C10" s="114" t="s">
        <v>209</v>
      </c>
      <c r="D10" s="231" t="s">
        <v>210</v>
      </c>
      <c r="E10" s="199" t="s">
        <v>1211</v>
      </c>
      <c r="F10" s="199">
        <v>35000</v>
      </c>
      <c r="G10" s="199"/>
      <c r="H10" s="199"/>
      <c r="I10" s="199"/>
      <c r="J10" s="199"/>
      <c r="K10" s="199">
        <v>5000</v>
      </c>
      <c r="L10" s="199"/>
      <c r="M10" s="199">
        <v>1250</v>
      </c>
      <c r="N10" s="199">
        <v>1250</v>
      </c>
      <c r="O10" s="199">
        <v>1250</v>
      </c>
      <c r="P10" s="199" t="s">
        <v>1302</v>
      </c>
      <c r="Q10" s="114" t="s">
        <v>1212</v>
      </c>
      <c r="R10" s="114" t="s">
        <v>1213</v>
      </c>
      <c r="S10" s="114"/>
      <c r="T10" s="114"/>
      <c r="U10" s="114"/>
      <c r="V10" s="114"/>
      <c r="W10" s="114"/>
      <c r="X10" s="114">
        <v>2019</v>
      </c>
      <c r="Y10" s="199">
        <v>6</v>
      </c>
      <c r="Z10" s="199">
        <v>2020</v>
      </c>
      <c r="AA10" s="114">
        <v>12</v>
      </c>
      <c r="AB10" s="114"/>
      <c r="AC10" s="114"/>
      <c r="AD10" s="114"/>
      <c r="AE10" s="194" t="s">
        <v>1209</v>
      </c>
      <c r="AF10" s="194" t="s">
        <v>1210</v>
      </c>
    </row>
    <row r="11" spans="1:32" s="202" customFormat="1" ht="68.25" customHeight="1">
      <c r="A11" s="198">
        <v>4</v>
      </c>
      <c r="B11" s="201" t="s">
        <v>211</v>
      </c>
      <c r="C11" s="67" t="s">
        <v>212</v>
      </c>
      <c r="D11" s="232" t="s">
        <v>213</v>
      </c>
      <c r="E11" s="67" t="s">
        <v>495</v>
      </c>
      <c r="F11" s="201">
        <v>24000</v>
      </c>
      <c r="G11" s="201"/>
      <c r="H11" s="201"/>
      <c r="I11" s="201"/>
      <c r="J11" s="201"/>
      <c r="K11" s="201">
        <v>24000</v>
      </c>
      <c r="L11" s="201"/>
      <c r="M11" s="201"/>
      <c r="N11" s="201"/>
      <c r="O11" s="201"/>
      <c r="P11" s="201" t="s">
        <v>1303</v>
      </c>
      <c r="Q11" s="67" t="s">
        <v>497</v>
      </c>
      <c r="R11" s="67" t="s">
        <v>498</v>
      </c>
      <c r="S11" s="67"/>
      <c r="T11" s="67"/>
      <c r="U11" s="67"/>
      <c r="V11" s="67"/>
      <c r="W11" s="67"/>
      <c r="X11" s="67">
        <v>2019</v>
      </c>
      <c r="Y11" s="201">
        <v>4</v>
      </c>
      <c r="Z11" s="201">
        <v>2019</v>
      </c>
      <c r="AA11" s="67">
        <v>12</v>
      </c>
      <c r="AB11" s="67"/>
      <c r="AC11" s="67"/>
      <c r="AD11" s="67"/>
      <c r="AE11" s="67" t="s">
        <v>1214</v>
      </c>
      <c r="AF11" s="67" t="s">
        <v>1215</v>
      </c>
    </row>
    <row r="12" spans="1:32" s="2" customFormat="1" ht="24.95" customHeight="1">
      <c r="A12" s="191" t="s">
        <v>214</v>
      </c>
      <c r="B12" s="191" t="s">
        <v>804</v>
      </c>
      <c r="C12" s="36"/>
      <c r="D12" s="230"/>
      <c r="E12" s="36"/>
      <c r="F12" s="36">
        <f>SUM(F13:F18)</f>
        <v>1139000</v>
      </c>
      <c r="G12" s="36">
        <f t="shared" ref="G12:L12" si="6">SUM(G13:G18)</f>
        <v>0</v>
      </c>
      <c r="H12" s="36">
        <f t="shared" si="6"/>
        <v>0</v>
      </c>
      <c r="I12" s="36">
        <f t="shared" si="6"/>
        <v>74000</v>
      </c>
      <c r="J12" s="36">
        <f t="shared" si="6"/>
        <v>0</v>
      </c>
      <c r="K12" s="36">
        <f t="shared" si="6"/>
        <v>177000</v>
      </c>
      <c r="L12" s="36">
        <f t="shared" si="6"/>
        <v>1000</v>
      </c>
      <c r="M12" s="36">
        <f t="shared" ref="M12:O12" si="7">SUM(M14:M17)</f>
        <v>0</v>
      </c>
      <c r="N12" s="36">
        <f t="shared" si="7"/>
        <v>0</v>
      </c>
      <c r="O12" s="36">
        <f t="shared" si="7"/>
        <v>0</v>
      </c>
      <c r="P12" s="36"/>
      <c r="Q12" s="36"/>
      <c r="R12" s="36"/>
      <c r="S12" s="36">
        <f>SUM(S14:S17)</f>
        <v>0</v>
      </c>
      <c r="T12" s="36">
        <f>SUM(T14:T17)</f>
        <v>0</v>
      </c>
      <c r="U12" s="36">
        <f>SUM(U14:U17)</f>
        <v>0</v>
      </c>
      <c r="V12" s="36">
        <f>SUM(V14:V17)</f>
        <v>0</v>
      </c>
      <c r="W12" s="36">
        <f>SUM(W14:W17)</f>
        <v>0</v>
      </c>
      <c r="X12" s="36"/>
      <c r="Y12" s="36"/>
      <c r="Z12" s="36"/>
      <c r="AA12" s="36"/>
      <c r="AB12" s="36"/>
      <c r="AC12" s="36"/>
      <c r="AD12" s="190"/>
      <c r="AE12" s="36"/>
      <c r="AF12" s="36"/>
    </row>
    <row r="13" spans="1:32" s="2" customFormat="1" ht="79.5" customHeight="1">
      <c r="A13" s="203">
        <v>5</v>
      </c>
      <c r="B13" s="203" t="s">
        <v>1216</v>
      </c>
      <c r="C13" s="204" t="s">
        <v>1217</v>
      </c>
      <c r="D13" s="233" t="s">
        <v>1218</v>
      </c>
      <c r="E13" s="204" t="s">
        <v>1219</v>
      </c>
      <c r="F13" s="204">
        <v>50000</v>
      </c>
      <c r="G13" s="205"/>
      <c r="H13" s="205"/>
      <c r="I13" s="204">
        <v>74000</v>
      </c>
      <c r="J13" s="205"/>
      <c r="K13" s="204">
        <v>20000</v>
      </c>
      <c r="L13" s="204">
        <v>1000</v>
      </c>
      <c r="M13" s="205"/>
      <c r="N13" s="205"/>
      <c r="O13" s="205"/>
      <c r="P13" s="204" t="s">
        <v>1298</v>
      </c>
      <c r="Q13" s="204" t="s">
        <v>1220</v>
      </c>
      <c r="R13" s="205"/>
      <c r="S13" s="205"/>
      <c r="T13" s="205"/>
      <c r="U13" s="205"/>
      <c r="V13" s="205"/>
      <c r="W13" s="205"/>
      <c r="X13" s="204">
        <v>2019</v>
      </c>
      <c r="Y13" s="204">
        <v>3</v>
      </c>
      <c r="Z13" s="204">
        <v>2020</v>
      </c>
      <c r="AA13" s="204">
        <v>12</v>
      </c>
      <c r="AB13" s="197" t="s">
        <v>1304</v>
      </c>
      <c r="AC13" s="197">
        <v>15022314241</v>
      </c>
      <c r="AD13" s="197" t="s">
        <v>1221</v>
      </c>
      <c r="AE13" s="204" t="s">
        <v>1222</v>
      </c>
      <c r="AF13" s="194" t="s">
        <v>1223</v>
      </c>
    </row>
    <row r="14" spans="1:32" s="208" customFormat="1" ht="72.75" customHeight="1">
      <c r="A14" s="203">
        <v>6</v>
      </c>
      <c r="B14" s="199" t="s">
        <v>118</v>
      </c>
      <c r="C14" s="114" t="s">
        <v>215</v>
      </c>
      <c r="D14" s="231" t="s">
        <v>216</v>
      </c>
      <c r="E14" s="114" t="s">
        <v>495</v>
      </c>
      <c r="F14" s="199">
        <v>25000</v>
      </c>
      <c r="G14" s="206"/>
      <c r="H14" s="206"/>
      <c r="I14" s="206"/>
      <c r="J14" s="206"/>
      <c r="K14" s="199">
        <v>1000</v>
      </c>
      <c r="L14" s="199"/>
      <c r="M14" s="199"/>
      <c r="N14" s="199"/>
      <c r="O14" s="199"/>
      <c r="P14" s="242" t="s">
        <v>1305</v>
      </c>
      <c r="Q14" s="114" t="s">
        <v>763</v>
      </c>
      <c r="R14" s="114" t="s">
        <v>498</v>
      </c>
      <c r="S14" s="207"/>
      <c r="T14" s="207"/>
      <c r="U14" s="207"/>
      <c r="V14" s="207"/>
      <c r="W14" s="207"/>
      <c r="X14" s="114">
        <v>2019</v>
      </c>
      <c r="Y14" s="199">
        <v>11</v>
      </c>
      <c r="Z14" s="199">
        <v>2021</v>
      </c>
      <c r="AA14" s="114">
        <v>12</v>
      </c>
      <c r="AB14" s="256" t="s">
        <v>1384</v>
      </c>
      <c r="AC14" s="255">
        <v>23789766</v>
      </c>
      <c r="AD14" s="207"/>
      <c r="AE14" s="67" t="s">
        <v>1224</v>
      </c>
      <c r="AF14" s="67" t="s">
        <v>1225</v>
      </c>
    </row>
    <row r="15" spans="1:32" s="208" customFormat="1" ht="48" customHeight="1">
      <c r="A15" s="203">
        <v>7</v>
      </c>
      <c r="B15" s="199" t="s">
        <v>118</v>
      </c>
      <c r="C15" s="114" t="s">
        <v>217</v>
      </c>
      <c r="D15" s="231"/>
      <c r="E15" s="114" t="s">
        <v>495</v>
      </c>
      <c r="F15" s="199">
        <v>20000</v>
      </c>
      <c r="G15" s="206"/>
      <c r="H15" s="206"/>
      <c r="I15" s="206"/>
      <c r="J15" s="206"/>
      <c r="K15" s="199">
        <v>1000</v>
      </c>
      <c r="L15" s="199"/>
      <c r="M15" s="199"/>
      <c r="N15" s="199"/>
      <c r="O15" s="199"/>
      <c r="P15" s="242" t="s">
        <v>1306</v>
      </c>
      <c r="Q15" s="114" t="s">
        <v>763</v>
      </c>
      <c r="R15" s="114" t="s">
        <v>498</v>
      </c>
      <c r="S15" s="207"/>
      <c r="T15" s="207"/>
      <c r="U15" s="207"/>
      <c r="V15" s="207"/>
      <c r="W15" s="207"/>
      <c r="X15" s="114">
        <v>2019</v>
      </c>
      <c r="Y15" s="199">
        <v>11</v>
      </c>
      <c r="Z15" s="199">
        <v>2021</v>
      </c>
      <c r="AA15" s="114">
        <v>12</v>
      </c>
      <c r="AB15" s="256" t="s">
        <v>1382</v>
      </c>
      <c r="AC15" s="255">
        <v>23789766</v>
      </c>
      <c r="AD15" s="207"/>
      <c r="AE15" s="67" t="s">
        <v>1224</v>
      </c>
      <c r="AF15" s="67" t="s">
        <v>1225</v>
      </c>
    </row>
    <row r="16" spans="1:32" s="200" customFormat="1" ht="45.75" customHeight="1">
      <c r="A16" s="203">
        <v>8</v>
      </c>
      <c r="B16" s="209" t="s">
        <v>220</v>
      </c>
      <c r="C16" s="209" t="s">
        <v>1226</v>
      </c>
      <c r="D16" s="234" t="s">
        <v>221</v>
      </c>
      <c r="E16" s="209" t="s">
        <v>495</v>
      </c>
      <c r="F16" s="209">
        <v>790000</v>
      </c>
      <c r="G16" s="199"/>
      <c r="H16" s="199"/>
      <c r="I16" s="199"/>
      <c r="J16" s="199"/>
      <c r="K16" s="209">
        <v>130000</v>
      </c>
      <c r="L16" s="209"/>
      <c r="M16" s="209"/>
      <c r="N16" s="209"/>
      <c r="O16" s="209"/>
      <c r="P16" s="209" t="s">
        <v>1349</v>
      </c>
      <c r="Q16" s="210" t="s">
        <v>1227</v>
      </c>
      <c r="R16" s="114" t="s">
        <v>498</v>
      </c>
      <c r="S16" s="114"/>
      <c r="T16" s="114"/>
      <c r="U16" s="114"/>
      <c r="V16" s="114"/>
      <c r="W16" s="114"/>
      <c r="X16" s="114">
        <v>2019</v>
      </c>
      <c r="Y16" s="199">
        <v>6</v>
      </c>
      <c r="Z16" s="199">
        <v>2024</v>
      </c>
      <c r="AA16" s="114">
        <v>6</v>
      </c>
      <c r="AB16" s="259"/>
      <c r="AC16" s="259"/>
      <c r="AD16" s="114" t="s">
        <v>1228</v>
      </c>
      <c r="AE16" s="67" t="s">
        <v>1224</v>
      </c>
      <c r="AF16" s="67" t="s">
        <v>1229</v>
      </c>
    </row>
    <row r="17" spans="1:32" s="200" customFormat="1" ht="86.25" customHeight="1">
      <c r="A17" s="203">
        <v>9</v>
      </c>
      <c r="B17" s="209" t="s">
        <v>220</v>
      </c>
      <c r="C17" s="209" t="s">
        <v>1230</v>
      </c>
      <c r="D17" s="234" t="s">
        <v>1231</v>
      </c>
      <c r="E17" s="209" t="s">
        <v>495</v>
      </c>
      <c r="F17" s="209">
        <v>100000</v>
      </c>
      <c r="G17" s="199"/>
      <c r="H17" s="199"/>
      <c r="I17" s="199"/>
      <c r="J17" s="199"/>
      <c r="K17" s="209">
        <v>20000</v>
      </c>
      <c r="L17" s="209"/>
      <c r="M17" s="209"/>
      <c r="N17" s="209"/>
      <c r="O17" s="209"/>
      <c r="P17" s="209" t="s">
        <v>1364</v>
      </c>
      <c r="Q17" s="210" t="s">
        <v>763</v>
      </c>
      <c r="R17" s="114" t="s">
        <v>498</v>
      </c>
      <c r="S17" s="114"/>
      <c r="T17" s="114"/>
      <c r="U17" s="114"/>
      <c r="V17" s="114"/>
      <c r="W17" s="114"/>
      <c r="X17" s="114">
        <v>2019</v>
      </c>
      <c r="Y17" s="199">
        <v>6</v>
      </c>
      <c r="Z17" s="199">
        <v>2024</v>
      </c>
      <c r="AA17" s="114">
        <v>6</v>
      </c>
      <c r="AB17" s="257" t="s">
        <v>1383</v>
      </c>
      <c r="AC17" s="257">
        <v>15522616820</v>
      </c>
      <c r="AD17" s="197" t="s">
        <v>1221</v>
      </c>
      <c r="AE17" s="67" t="s">
        <v>1224</v>
      </c>
      <c r="AF17" s="67" t="s">
        <v>1225</v>
      </c>
    </row>
    <row r="18" spans="1:32" s="214" customFormat="1" ht="75.75" customHeight="1">
      <c r="A18" s="211">
        <v>10</v>
      </c>
      <c r="B18" s="203" t="s">
        <v>118</v>
      </c>
      <c r="C18" s="204" t="s">
        <v>218</v>
      </c>
      <c r="D18" s="233" t="s">
        <v>219</v>
      </c>
      <c r="E18" s="204" t="s">
        <v>495</v>
      </c>
      <c r="F18" s="203">
        <v>154000</v>
      </c>
      <c r="G18" s="212"/>
      <c r="H18" s="212"/>
      <c r="I18" s="212"/>
      <c r="J18" s="212"/>
      <c r="K18" s="203">
        <v>5000</v>
      </c>
      <c r="L18" s="203"/>
      <c r="M18" s="203"/>
      <c r="N18" s="203"/>
      <c r="O18" s="203"/>
      <c r="P18" s="203" t="s">
        <v>1347</v>
      </c>
      <c r="Q18" s="204" t="s">
        <v>763</v>
      </c>
      <c r="R18" s="204" t="s">
        <v>498</v>
      </c>
      <c r="S18" s="213"/>
      <c r="T18" s="213"/>
      <c r="U18" s="213"/>
      <c r="V18" s="213"/>
      <c r="W18" s="213"/>
      <c r="X18" s="204">
        <v>2019</v>
      </c>
      <c r="Y18" s="203">
        <v>11</v>
      </c>
      <c r="Z18" s="203">
        <v>2021</v>
      </c>
      <c r="AA18" s="204">
        <v>12</v>
      </c>
      <c r="AB18" s="213"/>
      <c r="AC18" s="213"/>
      <c r="AD18" s="211" t="s">
        <v>223</v>
      </c>
      <c r="AE18" s="211" t="s">
        <v>1224</v>
      </c>
      <c r="AF18" s="211" t="s">
        <v>1225</v>
      </c>
    </row>
    <row r="19" spans="1:32" s="2" customFormat="1" ht="24.95" customHeight="1">
      <c r="A19" s="191" t="s">
        <v>222</v>
      </c>
      <c r="B19" s="191" t="s">
        <v>537</v>
      </c>
      <c r="C19" s="36"/>
      <c r="D19" s="230"/>
      <c r="E19" s="36"/>
      <c r="F19" s="36">
        <f>SUM(F20:F25)</f>
        <v>265957</v>
      </c>
      <c r="G19" s="36">
        <f t="shared" ref="G19:L19" si="8">SUM(G20:G25)</f>
        <v>0</v>
      </c>
      <c r="H19" s="36">
        <f t="shared" si="8"/>
        <v>0</v>
      </c>
      <c r="I19" s="36">
        <f t="shared" si="8"/>
        <v>143299</v>
      </c>
      <c r="J19" s="36">
        <f t="shared" si="8"/>
        <v>2000</v>
      </c>
      <c r="K19" s="36">
        <f t="shared" si="8"/>
        <v>60000</v>
      </c>
      <c r="L19" s="36">
        <f t="shared" si="8"/>
        <v>1000</v>
      </c>
      <c r="M19" s="36">
        <f t="shared" ref="M19:O19" si="9">SUM(M20:M23)</f>
        <v>7350</v>
      </c>
      <c r="N19" s="36">
        <f t="shared" si="9"/>
        <v>8850</v>
      </c>
      <c r="O19" s="36">
        <f t="shared" si="9"/>
        <v>9800</v>
      </c>
      <c r="P19" s="36"/>
      <c r="Q19" s="36"/>
      <c r="R19" s="36"/>
      <c r="S19" s="36">
        <f>SUM(S20:S23)</f>
        <v>5000</v>
      </c>
      <c r="T19" s="36">
        <f>SUM(T20:T23)</f>
        <v>200</v>
      </c>
      <c r="U19" s="36">
        <f>SUM(U20:U23)</f>
        <v>100</v>
      </c>
      <c r="V19" s="36">
        <f>SUM(V20:V23)</f>
        <v>5000</v>
      </c>
      <c r="W19" s="36">
        <f>SUM(W20:W23)</f>
        <v>10000</v>
      </c>
      <c r="X19" s="37"/>
      <c r="Y19" s="37"/>
      <c r="Z19" s="37"/>
      <c r="AA19" s="37"/>
      <c r="AB19" s="37"/>
      <c r="AC19" s="37"/>
      <c r="AD19" s="134"/>
      <c r="AE19" s="37"/>
      <c r="AF19" s="37"/>
    </row>
    <row r="20" spans="1:32" s="202" customFormat="1" ht="75" customHeight="1">
      <c r="A20" s="215">
        <v>11</v>
      </c>
      <c r="B20" s="201" t="s">
        <v>1031</v>
      </c>
      <c r="C20" s="201" t="s">
        <v>224</v>
      </c>
      <c r="D20" s="235" t="s">
        <v>225</v>
      </c>
      <c r="E20" s="201" t="s">
        <v>510</v>
      </c>
      <c r="F20" s="201">
        <v>15000</v>
      </c>
      <c r="G20" s="201"/>
      <c r="H20" s="201"/>
      <c r="I20" s="201">
        <v>19999</v>
      </c>
      <c r="J20" s="201">
        <v>0</v>
      </c>
      <c r="K20" s="201">
        <v>4000</v>
      </c>
      <c r="L20" s="201"/>
      <c r="M20" s="201">
        <v>0</v>
      </c>
      <c r="N20" s="201">
        <v>1500</v>
      </c>
      <c r="O20" s="201">
        <v>2500</v>
      </c>
      <c r="P20" s="201" t="s">
        <v>1363</v>
      </c>
      <c r="Q20" s="201" t="s">
        <v>450</v>
      </c>
      <c r="R20" s="201" t="s">
        <v>1203</v>
      </c>
      <c r="S20" s="201">
        <v>5000</v>
      </c>
      <c r="T20" s="201">
        <v>200</v>
      </c>
      <c r="U20" s="201">
        <v>100</v>
      </c>
      <c r="V20" s="201">
        <v>5000</v>
      </c>
      <c r="W20" s="201">
        <v>10000</v>
      </c>
      <c r="X20" s="201">
        <v>2019</v>
      </c>
      <c r="Y20" s="201">
        <v>7</v>
      </c>
      <c r="Z20" s="201">
        <v>2022</v>
      </c>
      <c r="AA20" s="201">
        <v>8</v>
      </c>
      <c r="AB20" s="67" t="s">
        <v>226</v>
      </c>
      <c r="AC20" s="67">
        <v>13032258118</v>
      </c>
      <c r="AD20" s="67" t="s">
        <v>223</v>
      </c>
      <c r="AE20" s="201" t="s">
        <v>1232</v>
      </c>
      <c r="AF20" s="201" t="s">
        <v>1233</v>
      </c>
    </row>
    <row r="21" spans="1:32" s="202" customFormat="1" ht="36.75" customHeight="1">
      <c r="A21" s="215">
        <v>12</v>
      </c>
      <c r="B21" s="201" t="s">
        <v>227</v>
      </c>
      <c r="C21" s="201" t="s">
        <v>228</v>
      </c>
      <c r="D21" s="235" t="s">
        <v>229</v>
      </c>
      <c r="E21" s="201" t="s">
        <v>1234</v>
      </c>
      <c r="F21" s="201">
        <v>5000</v>
      </c>
      <c r="G21" s="201">
        <v>0</v>
      </c>
      <c r="H21" s="201">
        <v>0</v>
      </c>
      <c r="I21" s="201">
        <v>15300</v>
      </c>
      <c r="J21" s="201">
        <v>2000</v>
      </c>
      <c r="K21" s="201">
        <v>5000</v>
      </c>
      <c r="L21" s="201">
        <v>1000</v>
      </c>
      <c r="M21" s="201">
        <v>1350</v>
      </c>
      <c r="N21" s="201">
        <v>1350</v>
      </c>
      <c r="O21" s="201">
        <v>1300</v>
      </c>
      <c r="P21" s="201" t="s">
        <v>1363</v>
      </c>
      <c r="Q21" s="201" t="s">
        <v>581</v>
      </c>
      <c r="R21" s="201" t="s">
        <v>498</v>
      </c>
      <c r="S21" s="201"/>
      <c r="T21" s="201"/>
      <c r="U21" s="201"/>
      <c r="V21" s="201"/>
      <c r="W21" s="201"/>
      <c r="X21" s="201">
        <v>2019</v>
      </c>
      <c r="Y21" s="201">
        <v>3</v>
      </c>
      <c r="Z21" s="201">
        <v>2021</v>
      </c>
      <c r="AA21" s="201">
        <v>10</v>
      </c>
      <c r="AB21" s="67" t="s">
        <v>446</v>
      </c>
      <c r="AC21" s="67">
        <v>13820604611</v>
      </c>
      <c r="AD21" s="67"/>
      <c r="AE21" s="194" t="s">
        <v>1232</v>
      </c>
      <c r="AF21" s="194" t="s">
        <v>1233</v>
      </c>
    </row>
    <row r="22" spans="1:32" s="202" customFormat="1" ht="63.75" customHeight="1">
      <c r="A22" s="215">
        <v>13</v>
      </c>
      <c r="B22" s="201" t="s">
        <v>230</v>
      </c>
      <c r="C22" s="201" t="s">
        <v>231</v>
      </c>
      <c r="D22" s="235" t="s">
        <v>232</v>
      </c>
      <c r="E22" s="201"/>
      <c r="F22" s="201">
        <v>55721</v>
      </c>
      <c r="G22" s="201"/>
      <c r="H22" s="201"/>
      <c r="I22" s="201">
        <v>60667</v>
      </c>
      <c r="J22" s="201"/>
      <c r="K22" s="201">
        <v>21000</v>
      </c>
      <c r="L22" s="201"/>
      <c r="M22" s="201">
        <v>6000</v>
      </c>
      <c r="N22" s="201">
        <v>6000</v>
      </c>
      <c r="O22" s="201">
        <v>6000</v>
      </c>
      <c r="P22" s="201" t="s">
        <v>1362</v>
      </c>
      <c r="Q22" s="201" t="s">
        <v>445</v>
      </c>
      <c r="R22" s="201" t="s">
        <v>498</v>
      </c>
      <c r="S22" s="201"/>
      <c r="T22" s="201"/>
      <c r="U22" s="201"/>
      <c r="V22" s="201"/>
      <c r="W22" s="201"/>
      <c r="X22" s="201">
        <v>2019</v>
      </c>
      <c r="Y22" s="201">
        <v>4</v>
      </c>
      <c r="Z22" s="201">
        <v>2020</v>
      </c>
      <c r="AA22" s="201">
        <v>9</v>
      </c>
      <c r="AB22" s="67" t="s">
        <v>447</v>
      </c>
      <c r="AC22" s="67">
        <v>13902075588</v>
      </c>
      <c r="AD22" s="67"/>
      <c r="AE22" s="194" t="s">
        <v>1232</v>
      </c>
      <c r="AF22" s="194" t="s">
        <v>1233</v>
      </c>
    </row>
    <row r="23" spans="1:32" s="214" customFormat="1" ht="102.75" customHeight="1">
      <c r="A23" s="215">
        <v>14</v>
      </c>
      <c r="B23" s="203" t="s">
        <v>1235</v>
      </c>
      <c r="C23" s="203" t="s">
        <v>1236</v>
      </c>
      <c r="D23" s="236" t="s">
        <v>1237</v>
      </c>
      <c r="E23" s="203" t="s">
        <v>1238</v>
      </c>
      <c r="F23" s="203">
        <v>65236</v>
      </c>
      <c r="G23" s="203"/>
      <c r="H23" s="203"/>
      <c r="I23" s="203"/>
      <c r="J23" s="203"/>
      <c r="K23" s="203">
        <v>18000</v>
      </c>
      <c r="L23" s="203"/>
      <c r="M23" s="203"/>
      <c r="N23" s="203"/>
      <c r="O23" s="203"/>
      <c r="P23" s="203" t="s">
        <v>1361</v>
      </c>
      <c r="Q23" s="203" t="s">
        <v>1239</v>
      </c>
      <c r="R23" s="203" t="s">
        <v>498</v>
      </c>
      <c r="S23" s="203"/>
      <c r="T23" s="203"/>
      <c r="U23" s="203"/>
      <c r="V23" s="203"/>
      <c r="W23" s="203"/>
      <c r="X23" s="203">
        <v>2019</v>
      </c>
      <c r="Y23" s="203">
        <v>5</v>
      </c>
      <c r="Z23" s="204">
        <v>2020</v>
      </c>
      <c r="AA23" s="204">
        <v>12</v>
      </c>
      <c r="AB23" s="204"/>
      <c r="AC23" s="204"/>
      <c r="AD23" s="197" t="s">
        <v>1240</v>
      </c>
      <c r="AE23" s="67" t="s">
        <v>1238</v>
      </c>
      <c r="AF23" s="67" t="s">
        <v>1241</v>
      </c>
    </row>
    <row r="24" spans="1:32" s="135" customFormat="1" ht="47.25" customHeight="1">
      <c r="A24" s="160">
        <v>15</v>
      </c>
      <c r="B24" s="160" t="s">
        <v>1242</v>
      </c>
      <c r="C24" s="160" t="s">
        <v>360</v>
      </c>
      <c r="D24" s="168" t="s">
        <v>361</v>
      </c>
      <c r="E24" s="169" t="s">
        <v>495</v>
      </c>
      <c r="F24" s="169">
        <v>110000</v>
      </c>
      <c r="G24" s="169"/>
      <c r="H24" s="160"/>
      <c r="I24" s="160"/>
      <c r="J24" s="160"/>
      <c r="K24" s="160">
        <v>3000</v>
      </c>
      <c r="L24" s="160"/>
      <c r="M24" s="160"/>
      <c r="N24" s="160"/>
      <c r="O24" s="160"/>
      <c r="P24" s="160" t="s">
        <v>1360</v>
      </c>
      <c r="Q24" s="160"/>
      <c r="R24" s="160"/>
      <c r="S24" s="160"/>
      <c r="T24" s="160"/>
      <c r="U24" s="138"/>
      <c r="V24" s="138"/>
      <c r="W24" s="138"/>
      <c r="X24" s="166">
        <v>2019</v>
      </c>
      <c r="Y24" s="166">
        <v>12</v>
      </c>
      <c r="Z24" s="166">
        <v>2021</v>
      </c>
      <c r="AA24" s="166">
        <v>12</v>
      </c>
      <c r="AB24" s="138"/>
      <c r="AC24" s="138"/>
      <c r="AD24" s="138"/>
      <c r="AE24" s="67" t="s">
        <v>1238</v>
      </c>
      <c r="AF24" s="67" t="s">
        <v>1241</v>
      </c>
    </row>
    <row r="25" spans="1:32" s="202" customFormat="1" ht="45" customHeight="1">
      <c r="A25" s="215">
        <v>16</v>
      </c>
      <c r="B25" s="201" t="s">
        <v>243</v>
      </c>
      <c r="C25" s="201" t="s">
        <v>244</v>
      </c>
      <c r="D25" s="235" t="s">
        <v>245</v>
      </c>
      <c r="E25" s="201" t="s">
        <v>711</v>
      </c>
      <c r="F25" s="201">
        <v>15000</v>
      </c>
      <c r="G25" s="215">
        <v>0</v>
      </c>
      <c r="H25" s="215">
        <v>0</v>
      </c>
      <c r="I25" s="215">
        <v>47333</v>
      </c>
      <c r="J25" s="201">
        <v>0</v>
      </c>
      <c r="K25" s="201">
        <v>9000</v>
      </c>
      <c r="L25" s="201">
        <v>0</v>
      </c>
      <c r="M25" s="201">
        <v>3000</v>
      </c>
      <c r="N25" s="201">
        <v>3000</v>
      </c>
      <c r="O25" s="201">
        <v>3000</v>
      </c>
      <c r="P25" s="67" t="s">
        <v>1359</v>
      </c>
      <c r="Q25" s="201" t="s">
        <v>448</v>
      </c>
      <c r="R25" s="201" t="s">
        <v>498</v>
      </c>
      <c r="S25" s="201"/>
      <c r="T25" s="201"/>
      <c r="U25" s="201"/>
      <c r="V25" s="201"/>
      <c r="W25" s="201"/>
      <c r="X25" s="201">
        <v>2019</v>
      </c>
      <c r="Y25" s="201">
        <v>6</v>
      </c>
      <c r="Z25" s="201">
        <v>2020</v>
      </c>
      <c r="AA25" s="201">
        <v>6</v>
      </c>
      <c r="AB25" s="67"/>
      <c r="AC25" s="67"/>
      <c r="AD25" s="67"/>
      <c r="AE25" s="194" t="s">
        <v>1232</v>
      </c>
      <c r="AF25" s="194" t="s">
        <v>1233</v>
      </c>
    </row>
    <row r="26" spans="1:32" s="2" customFormat="1" ht="24.95" customHeight="1">
      <c r="A26" s="191" t="s">
        <v>233</v>
      </c>
      <c r="B26" s="191" t="s">
        <v>520</v>
      </c>
      <c r="C26" s="36"/>
      <c r="D26" s="230"/>
      <c r="E26" s="36"/>
      <c r="F26" s="36">
        <f>SUM(F27:F31)</f>
        <v>451000</v>
      </c>
      <c r="G26" s="36">
        <f t="shared" ref="G26:L26" si="10">SUM(G27:G31)</f>
        <v>0</v>
      </c>
      <c r="H26" s="36">
        <f t="shared" si="10"/>
        <v>0</v>
      </c>
      <c r="I26" s="36">
        <f t="shared" si="10"/>
        <v>396029</v>
      </c>
      <c r="J26" s="36">
        <f t="shared" si="10"/>
        <v>11276</v>
      </c>
      <c r="K26" s="36">
        <f t="shared" si="10"/>
        <v>130660</v>
      </c>
      <c r="L26" s="36">
        <f t="shared" si="10"/>
        <v>7168</v>
      </c>
      <c r="M26" s="36">
        <f>SUM(M27:M29)</f>
        <v>8900</v>
      </c>
      <c r="N26" s="36">
        <f>SUM(N27:N29)</f>
        <v>8900</v>
      </c>
      <c r="O26" s="36">
        <f>SUM(O27:O29)</f>
        <v>8900</v>
      </c>
      <c r="P26" s="36"/>
      <c r="Q26" s="36"/>
      <c r="R26" s="36"/>
      <c r="S26" s="36">
        <f>SUM(S27:S29)</f>
        <v>37700</v>
      </c>
      <c r="T26" s="36">
        <f>SUM(T27:T29)</f>
        <v>3500</v>
      </c>
      <c r="U26" s="36">
        <f>SUM(U27:U29)</f>
        <v>860</v>
      </c>
      <c r="V26" s="36">
        <f>SUM(V27:V29)</f>
        <v>0</v>
      </c>
      <c r="W26" s="36">
        <f>SUM(W27:W29)</f>
        <v>0</v>
      </c>
      <c r="X26" s="36"/>
      <c r="Y26" s="36"/>
      <c r="Z26" s="36"/>
      <c r="AA26" s="36"/>
      <c r="AB26" s="36"/>
      <c r="AC26" s="36"/>
      <c r="AD26" s="190"/>
      <c r="AE26" s="36"/>
      <c r="AF26" s="36"/>
    </row>
    <row r="27" spans="1:32" s="217" customFormat="1" ht="48" customHeight="1">
      <c r="A27" s="67">
        <v>17</v>
      </c>
      <c r="B27" s="67" t="s">
        <v>234</v>
      </c>
      <c r="C27" s="67" t="s">
        <v>1243</v>
      </c>
      <c r="D27" s="232" t="s">
        <v>1244</v>
      </c>
      <c r="E27" s="67" t="s">
        <v>711</v>
      </c>
      <c r="F27" s="67">
        <v>5000</v>
      </c>
      <c r="G27" s="67"/>
      <c r="H27" s="201"/>
      <c r="I27" s="67">
        <v>76667</v>
      </c>
      <c r="J27" s="67">
        <v>200</v>
      </c>
      <c r="K27" s="67">
        <v>3360</v>
      </c>
      <c r="L27" s="67">
        <v>168</v>
      </c>
      <c r="M27" s="67">
        <v>1200</v>
      </c>
      <c r="N27" s="67">
        <v>1200</v>
      </c>
      <c r="O27" s="67">
        <v>1200</v>
      </c>
      <c r="P27" s="67" t="s">
        <v>1359</v>
      </c>
      <c r="Q27" s="67" t="s">
        <v>532</v>
      </c>
      <c r="R27" s="67" t="s">
        <v>498</v>
      </c>
      <c r="S27" s="67"/>
      <c r="T27" s="67"/>
      <c r="U27" s="67"/>
      <c r="V27" s="67"/>
      <c r="W27" s="67"/>
      <c r="X27" s="67">
        <v>2019</v>
      </c>
      <c r="Y27" s="67">
        <v>3</v>
      </c>
      <c r="Z27" s="67">
        <v>2020</v>
      </c>
      <c r="AA27" s="67">
        <v>8</v>
      </c>
      <c r="AB27" s="201" t="s">
        <v>235</v>
      </c>
      <c r="AC27" s="201">
        <v>13909319681</v>
      </c>
      <c r="AD27" s="67"/>
      <c r="AE27" s="67" t="s">
        <v>1245</v>
      </c>
      <c r="AF27" s="67" t="s">
        <v>1246</v>
      </c>
    </row>
    <row r="28" spans="1:32" s="217" customFormat="1" ht="49.5" customHeight="1">
      <c r="A28" s="67">
        <v>18</v>
      </c>
      <c r="B28" s="67" t="s">
        <v>1365</v>
      </c>
      <c r="C28" s="67" t="s">
        <v>1247</v>
      </c>
      <c r="D28" s="232" t="s">
        <v>1248</v>
      </c>
      <c r="E28" s="67" t="s">
        <v>711</v>
      </c>
      <c r="F28" s="67">
        <v>120000</v>
      </c>
      <c r="G28" s="67"/>
      <c r="H28" s="201"/>
      <c r="I28" s="67">
        <v>39695</v>
      </c>
      <c r="J28" s="67">
        <v>11076</v>
      </c>
      <c r="K28" s="67">
        <v>30800</v>
      </c>
      <c r="L28" s="67">
        <v>7000</v>
      </c>
      <c r="M28" s="67">
        <v>7700</v>
      </c>
      <c r="N28" s="67">
        <v>7700</v>
      </c>
      <c r="O28" s="67">
        <v>7700</v>
      </c>
      <c r="P28" s="67" t="s">
        <v>1359</v>
      </c>
      <c r="Q28" s="67" t="s">
        <v>236</v>
      </c>
      <c r="R28" s="67" t="s">
        <v>498</v>
      </c>
      <c r="S28" s="67">
        <v>37700</v>
      </c>
      <c r="T28" s="67">
        <v>3500</v>
      </c>
      <c r="U28" s="67">
        <v>860</v>
      </c>
      <c r="V28" s="67">
        <v>0</v>
      </c>
      <c r="W28" s="67">
        <v>0</v>
      </c>
      <c r="X28" s="67">
        <v>2019</v>
      </c>
      <c r="Y28" s="67">
        <v>3</v>
      </c>
      <c r="Z28" s="67">
        <v>2022</v>
      </c>
      <c r="AA28" s="67">
        <v>1</v>
      </c>
      <c r="AB28" s="201" t="s">
        <v>632</v>
      </c>
      <c r="AC28" s="201">
        <v>13752619368</v>
      </c>
      <c r="AD28" s="67"/>
      <c r="AE28" s="67" t="s">
        <v>1209</v>
      </c>
      <c r="AF28" s="67" t="s">
        <v>1210</v>
      </c>
    </row>
    <row r="29" spans="1:32" s="218" customFormat="1" ht="44.25" customHeight="1">
      <c r="A29" s="67">
        <v>19</v>
      </c>
      <c r="B29" s="114" t="s">
        <v>237</v>
      </c>
      <c r="C29" s="114" t="s">
        <v>238</v>
      </c>
      <c r="D29" s="231" t="s">
        <v>239</v>
      </c>
      <c r="E29" s="114" t="s">
        <v>1249</v>
      </c>
      <c r="F29" s="114">
        <v>300000</v>
      </c>
      <c r="G29" s="114"/>
      <c r="H29" s="199"/>
      <c r="I29" s="114">
        <v>266667</v>
      </c>
      <c r="J29" s="114"/>
      <c r="K29" s="114">
        <v>87000</v>
      </c>
      <c r="L29" s="114"/>
      <c r="M29" s="114"/>
      <c r="N29" s="114"/>
      <c r="O29" s="114"/>
      <c r="P29" s="114" t="s">
        <v>1358</v>
      </c>
      <c r="Q29" s="114" t="s">
        <v>1212</v>
      </c>
      <c r="R29" s="114"/>
      <c r="S29" s="114"/>
      <c r="T29" s="114"/>
      <c r="U29" s="114"/>
      <c r="V29" s="114"/>
      <c r="W29" s="114"/>
      <c r="X29" s="114">
        <v>2019</v>
      </c>
      <c r="Y29" s="114">
        <v>4</v>
      </c>
      <c r="Z29" s="114">
        <v>2022</v>
      </c>
      <c r="AA29" s="114">
        <v>4</v>
      </c>
      <c r="AB29" s="255" t="s">
        <v>1385</v>
      </c>
      <c r="AC29" s="255">
        <v>13820843153</v>
      </c>
      <c r="AD29" s="114"/>
      <c r="AE29" s="199" t="s">
        <v>1250</v>
      </c>
      <c r="AF29" s="199" t="s">
        <v>1210</v>
      </c>
    </row>
    <row r="30" spans="1:32" s="219" customFormat="1" ht="31.5" customHeight="1">
      <c r="A30" s="67">
        <v>20</v>
      </c>
      <c r="B30" s="211" t="s">
        <v>1251</v>
      </c>
      <c r="C30" s="211" t="s">
        <v>1252</v>
      </c>
      <c r="D30" s="237" t="s">
        <v>1253</v>
      </c>
      <c r="E30" s="211" t="s">
        <v>711</v>
      </c>
      <c r="F30" s="204">
        <v>5000</v>
      </c>
      <c r="G30" s="204"/>
      <c r="H30" s="203"/>
      <c r="I30" s="204">
        <v>13000</v>
      </c>
      <c r="J30" s="204"/>
      <c r="K30" s="204">
        <v>2500</v>
      </c>
      <c r="L30" s="204"/>
      <c r="M30" s="204"/>
      <c r="N30" s="204"/>
      <c r="O30" s="204"/>
      <c r="P30" s="114" t="s">
        <v>1357</v>
      </c>
      <c r="Q30" s="204" t="s">
        <v>1070</v>
      </c>
      <c r="R30" s="204"/>
      <c r="S30" s="204"/>
      <c r="T30" s="204"/>
      <c r="U30" s="204"/>
      <c r="V30" s="204"/>
      <c r="W30" s="204"/>
      <c r="X30" s="204">
        <v>2019</v>
      </c>
      <c r="Y30" s="204">
        <v>6</v>
      </c>
      <c r="Z30" s="204">
        <v>2020</v>
      </c>
      <c r="AA30" s="204">
        <v>12</v>
      </c>
      <c r="AB30" s="203"/>
      <c r="AC30" s="203"/>
      <c r="AD30" s="204"/>
      <c r="AE30" s="67" t="s">
        <v>1209</v>
      </c>
      <c r="AF30" s="199" t="s">
        <v>1210</v>
      </c>
    </row>
    <row r="31" spans="1:32" s="218" customFormat="1" ht="24.75" customHeight="1">
      <c r="A31" s="67">
        <v>21</v>
      </c>
      <c r="B31" s="211" t="s">
        <v>1254</v>
      </c>
      <c r="C31" s="211" t="s">
        <v>1254</v>
      </c>
      <c r="D31" s="237"/>
      <c r="E31" s="211" t="s">
        <v>711</v>
      </c>
      <c r="F31" s="114">
        <v>21000</v>
      </c>
      <c r="G31" s="114"/>
      <c r="H31" s="199"/>
      <c r="I31" s="114"/>
      <c r="J31" s="114"/>
      <c r="K31" s="114">
        <v>7000</v>
      </c>
      <c r="L31" s="114"/>
      <c r="M31" s="114"/>
      <c r="N31" s="114"/>
      <c r="O31" s="114"/>
      <c r="P31" s="114" t="s">
        <v>1357</v>
      </c>
      <c r="Q31" s="114"/>
      <c r="R31" s="114"/>
      <c r="S31" s="114"/>
      <c r="T31" s="114"/>
      <c r="U31" s="114"/>
      <c r="V31" s="114"/>
      <c r="W31" s="114"/>
      <c r="X31" s="114">
        <v>2019</v>
      </c>
      <c r="Y31" s="114">
        <v>5</v>
      </c>
      <c r="Z31" s="114">
        <v>2020</v>
      </c>
      <c r="AA31" s="114">
        <v>12</v>
      </c>
      <c r="AB31" s="199"/>
      <c r="AC31" s="199"/>
      <c r="AD31" s="114"/>
      <c r="AE31" s="67" t="s">
        <v>1209</v>
      </c>
      <c r="AF31" s="199" t="s">
        <v>1210</v>
      </c>
    </row>
    <row r="32" spans="1:32" s="2" customFormat="1" ht="24.95" customHeight="1">
      <c r="A32" s="191" t="s">
        <v>240</v>
      </c>
      <c r="B32" s="191" t="s">
        <v>1295</v>
      </c>
      <c r="C32" s="36"/>
      <c r="D32" s="230"/>
      <c r="E32" s="36"/>
      <c r="F32" s="193">
        <f>SUM(F33,F37)</f>
        <v>904296</v>
      </c>
      <c r="G32" s="193">
        <f t="shared" ref="G32:L32" si="11">SUM(G33,G37)</f>
        <v>0</v>
      </c>
      <c r="H32" s="193">
        <f t="shared" si="11"/>
        <v>0</v>
      </c>
      <c r="I32" s="193">
        <f t="shared" si="11"/>
        <v>58927.014999999999</v>
      </c>
      <c r="J32" s="193">
        <f t="shared" si="11"/>
        <v>0</v>
      </c>
      <c r="K32" s="193">
        <f t="shared" si="11"/>
        <v>580909</v>
      </c>
      <c r="L32" s="193">
        <f t="shared" si="11"/>
        <v>450</v>
      </c>
      <c r="M32" s="193">
        <f>SUM(M33,M37)</f>
        <v>2527.25</v>
      </c>
      <c r="N32" s="193">
        <f>SUM(N33,N37)</f>
        <v>2527.25</v>
      </c>
      <c r="O32" s="193">
        <f>SUM(O33,O37)</f>
        <v>2527.25</v>
      </c>
      <c r="P32" s="193"/>
      <c r="Q32" s="193"/>
      <c r="R32" s="193"/>
      <c r="S32" s="193">
        <f>SUM(S33,S37)</f>
        <v>0</v>
      </c>
      <c r="T32" s="193">
        <f>SUM(T33,T37)</f>
        <v>0</v>
      </c>
      <c r="U32" s="193">
        <f>SUM(U33,U37)</f>
        <v>0</v>
      </c>
      <c r="V32" s="193">
        <f>SUM(V33,V37)</f>
        <v>0</v>
      </c>
      <c r="W32" s="193">
        <f>SUM(W33,W37)</f>
        <v>0</v>
      </c>
      <c r="X32" s="36"/>
      <c r="Y32" s="36"/>
      <c r="Z32" s="36"/>
      <c r="AA32" s="36"/>
      <c r="AB32" s="36"/>
      <c r="AC32" s="36"/>
      <c r="AD32" s="190"/>
      <c r="AE32" s="36"/>
      <c r="AF32" s="36"/>
    </row>
    <row r="33" spans="1:32" s="2" customFormat="1" ht="24.95" customHeight="1">
      <c r="A33" s="191" t="s">
        <v>204</v>
      </c>
      <c r="B33" s="285" t="s">
        <v>241</v>
      </c>
      <c r="C33" s="285"/>
      <c r="D33" s="230"/>
      <c r="E33" s="36"/>
      <c r="F33" s="193">
        <f>SUM(F34:F36)</f>
        <v>59296</v>
      </c>
      <c r="G33" s="193">
        <f t="shared" ref="G33:L33" si="12">SUM(G34:G36)</f>
        <v>0</v>
      </c>
      <c r="H33" s="193">
        <f t="shared" si="12"/>
        <v>0</v>
      </c>
      <c r="I33" s="193">
        <f t="shared" si="12"/>
        <v>58927.014999999999</v>
      </c>
      <c r="J33" s="193">
        <f t="shared" si="12"/>
        <v>0</v>
      </c>
      <c r="K33" s="193">
        <f t="shared" si="12"/>
        <v>16909</v>
      </c>
      <c r="L33" s="193">
        <f t="shared" si="12"/>
        <v>450</v>
      </c>
      <c r="M33" s="193">
        <f>SUM(M34:M35)</f>
        <v>2527.25</v>
      </c>
      <c r="N33" s="193">
        <f>SUM(N34:N35)</f>
        <v>2527.25</v>
      </c>
      <c r="O33" s="193">
        <f>SUM(O34:O35)</f>
        <v>2527.25</v>
      </c>
      <c r="P33" s="193"/>
      <c r="Q33" s="193"/>
      <c r="R33" s="193"/>
      <c r="S33" s="193">
        <f>SUM(S34:S35)</f>
        <v>0</v>
      </c>
      <c r="T33" s="193">
        <f>SUM(T34:T35)</f>
        <v>0</v>
      </c>
      <c r="U33" s="193">
        <f>SUM(U34:U35)</f>
        <v>0</v>
      </c>
      <c r="V33" s="193">
        <f>SUM(V34:V35)</f>
        <v>0</v>
      </c>
      <c r="W33" s="193">
        <f>SUM(W34:W35)</f>
        <v>0</v>
      </c>
      <c r="X33" s="36"/>
      <c r="Y33" s="36"/>
      <c r="Z33" s="36"/>
      <c r="AA33" s="36"/>
      <c r="AB33" s="36"/>
      <c r="AC33" s="36"/>
      <c r="AD33" s="190"/>
      <c r="AE33" s="36"/>
      <c r="AF33" s="36"/>
    </row>
    <row r="34" spans="1:32" s="220" customFormat="1" ht="64.5" customHeight="1">
      <c r="A34" s="216">
        <v>22</v>
      </c>
      <c r="B34" s="216" t="s">
        <v>272</v>
      </c>
      <c r="C34" s="216" t="s">
        <v>273</v>
      </c>
      <c r="D34" s="238" t="s">
        <v>274</v>
      </c>
      <c r="E34" s="216" t="s">
        <v>510</v>
      </c>
      <c r="F34" s="216">
        <v>31444</v>
      </c>
      <c r="G34" s="216"/>
      <c r="H34" s="216"/>
      <c r="I34" s="216">
        <v>37999.85</v>
      </c>
      <c r="J34" s="216"/>
      <c r="K34" s="216">
        <v>8926</v>
      </c>
      <c r="L34" s="216">
        <v>225</v>
      </c>
      <c r="M34" s="216">
        <v>2231.5</v>
      </c>
      <c r="N34" s="216">
        <v>2231.5</v>
      </c>
      <c r="O34" s="216">
        <v>2231.5</v>
      </c>
      <c r="P34" s="216" t="s">
        <v>1356</v>
      </c>
      <c r="Q34" s="216" t="s">
        <v>1255</v>
      </c>
      <c r="R34" s="216"/>
      <c r="S34" s="216"/>
      <c r="T34" s="216"/>
      <c r="U34" s="216"/>
      <c r="V34" s="216"/>
      <c r="W34" s="216"/>
      <c r="X34" s="216">
        <v>2019</v>
      </c>
      <c r="Y34" s="216">
        <v>4</v>
      </c>
      <c r="Z34" s="216">
        <v>2020</v>
      </c>
      <c r="AA34" s="216">
        <v>6</v>
      </c>
      <c r="AB34" s="216" t="s">
        <v>275</v>
      </c>
      <c r="AC34" s="216">
        <v>15901119978</v>
      </c>
      <c r="AD34" s="216" t="s">
        <v>223</v>
      </c>
      <c r="AE34" s="67" t="s">
        <v>1256</v>
      </c>
      <c r="AF34" s="67" t="s">
        <v>1257</v>
      </c>
    </row>
    <row r="35" spans="1:32" s="220" customFormat="1" ht="60.75" customHeight="1">
      <c r="A35" s="216">
        <v>23</v>
      </c>
      <c r="B35" s="216" t="s">
        <v>272</v>
      </c>
      <c r="C35" s="216" t="s">
        <v>276</v>
      </c>
      <c r="D35" s="238" t="s">
        <v>277</v>
      </c>
      <c r="E35" s="216" t="s">
        <v>510</v>
      </c>
      <c r="F35" s="216">
        <v>18184</v>
      </c>
      <c r="G35" s="216"/>
      <c r="H35" s="216"/>
      <c r="I35" s="216">
        <v>20927.165000000001</v>
      </c>
      <c r="J35" s="216"/>
      <c r="K35" s="216">
        <v>1183</v>
      </c>
      <c r="L35" s="216">
        <v>225</v>
      </c>
      <c r="M35" s="216">
        <v>295.75</v>
      </c>
      <c r="N35" s="216">
        <v>295.75</v>
      </c>
      <c r="O35" s="216">
        <v>295.75</v>
      </c>
      <c r="P35" s="216" t="s">
        <v>1356</v>
      </c>
      <c r="Q35" s="216" t="s">
        <v>1255</v>
      </c>
      <c r="R35" s="216"/>
      <c r="S35" s="216"/>
      <c r="T35" s="216"/>
      <c r="U35" s="216"/>
      <c r="V35" s="216"/>
      <c r="W35" s="216"/>
      <c r="X35" s="216">
        <v>2019</v>
      </c>
      <c r="Y35" s="216">
        <v>4</v>
      </c>
      <c r="Z35" s="216">
        <v>2020</v>
      </c>
      <c r="AA35" s="216">
        <v>6</v>
      </c>
      <c r="AB35" s="216" t="s">
        <v>275</v>
      </c>
      <c r="AC35" s="216">
        <v>15901119978</v>
      </c>
      <c r="AD35" s="216" t="s">
        <v>223</v>
      </c>
      <c r="AE35" s="67" t="s">
        <v>1256</v>
      </c>
      <c r="AF35" s="67" t="s">
        <v>1257</v>
      </c>
    </row>
    <row r="36" spans="1:32" s="214" customFormat="1" ht="47.25" customHeight="1">
      <c r="A36" s="216">
        <v>24</v>
      </c>
      <c r="B36" s="211" t="s">
        <v>161</v>
      </c>
      <c r="C36" s="211" t="s">
        <v>1258</v>
      </c>
      <c r="D36" s="237" t="s">
        <v>1259</v>
      </c>
      <c r="E36" s="201" t="s">
        <v>495</v>
      </c>
      <c r="F36" s="211">
        <v>9668</v>
      </c>
      <c r="G36" s="211"/>
      <c r="H36" s="211"/>
      <c r="I36" s="211"/>
      <c r="J36" s="211"/>
      <c r="K36" s="211">
        <v>6800</v>
      </c>
      <c r="L36" s="211"/>
      <c r="M36" s="211"/>
      <c r="N36" s="211"/>
      <c r="O36" s="211"/>
      <c r="P36" s="211" t="s">
        <v>1355</v>
      </c>
      <c r="Q36" s="211"/>
      <c r="R36" s="211"/>
      <c r="S36" s="211"/>
      <c r="T36" s="211"/>
      <c r="U36" s="211"/>
      <c r="V36" s="211"/>
      <c r="W36" s="211"/>
      <c r="X36" s="211">
        <v>2019</v>
      </c>
      <c r="Y36" s="211">
        <v>7</v>
      </c>
      <c r="Z36" s="211">
        <v>2020</v>
      </c>
      <c r="AA36" s="211">
        <v>2</v>
      </c>
      <c r="AB36" s="211" t="s">
        <v>1260</v>
      </c>
      <c r="AC36" s="211">
        <v>15620565826</v>
      </c>
      <c r="AD36" s="211" t="s">
        <v>223</v>
      </c>
      <c r="AE36" s="211" t="s">
        <v>1224</v>
      </c>
      <c r="AF36" s="211" t="s">
        <v>1225</v>
      </c>
    </row>
    <row r="37" spans="1:32" s="2" customFormat="1" ht="24.95" customHeight="1">
      <c r="A37" s="191" t="s">
        <v>207</v>
      </c>
      <c r="B37" s="191" t="s">
        <v>1261</v>
      </c>
      <c r="C37" s="191"/>
      <c r="D37" s="239"/>
      <c r="E37" s="191"/>
      <c r="F37" s="193">
        <f>SUM(F38:F44)</f>
        <v>845000</v>
      </c>
      <c r="G37" s="193">
        <f t="shared" ref="G37:L37" si="13">SUM(G38:G44)</f>
        <v>0</v>
      </c>
      <c r="H37" s="193">
        <f t="shared" si="13"/>
        <v>0</v>
      </c>
      <c r="I37" s="193">
        <f t="shared" si="13"/>
        <v>0</v>
      </c>
      <c r="J37" s="193">
        <f t="shared" si="13"/>
        <v>0</v>
      </c>
      <c r="K37" s="193">
        <f t="shared" si="13"/>
        <v>564000</v>
      </c>
      <c r="L37" s="193">
        <f t="shared" si="13"/>
        <v>0</v>
      </c>
      <c r="M37" s="193">
        <f t="shared" ref="M37:O37" si="14">SUM(M38:M43)</f>
        <v>0</v>
      </c>
      <c r="N37" s="193">
        <f t="shared" si="14"/>
        <v>0</v>
      </c>
      <c r="O37" s="193">
        <f t="shared" si="14"/>
        <v>0</v>
      </c>
      <c r="P37" s="193"/>
      <c r="Q37" s="193"/>
      <c r="R37" s="193"/>
      <c r="S37" s="193">
        <f t="shared" ref="S37" si="15">SUM(S38:S43)</f>
        <v>0</v>
      </c>
      <c r="T37" s="193">
        <f t="shared" ref="T37" si="16">SUM(T38:T43)</f>
        <v>0</v>
      </c>
      <c r="U37" s="193">
        <f t="shared" ref="U37" si="17">SUM(U38:U43)</f>
        <v>0</v>
      </c>
      <c r="V37" s="193">
        <f t="shared" ref="V37" si="18">SUM(V38:V43)</f>
        <v>0</v>
      </c>
      <c r="W37" s="193">
        <f t="shared" ref="W37" si="19">SUM(W38:W43)</f>
        <v>0</v>
      </c>
      <c r="X37" s="193"/>
      <c r="Y37" s="193"/>
      <c r="Z37" s="193"/>
      <c r="AA37" s="193"/>
      <c r="AB37" s="193">
        <f t="shared" ref="AB37" si="20">SUM(AB38:AB43)</f>
        <v>0</v>
      </c>
      <c r="AC37" s="193">
        <f t="shared" ref="AC37" si="21">SUM(AC38:AC43)</f>
        <v>0</v>
      </c>
      <c r="AD37" s="193"/>
      <c r="AE37" s="193"/>
      <c r="AF37" s="193"/>
    </row>
    <row r="38" spans="1:32" s="2" customFormat="1" ht="27" customHeight="1">
      <c r="A38" s="216">
        <v>25</v>
      </c>
      <c r="B38" s="211" t="s">
        <v>1262</v>
      </c>
      <c r="C38" s="211" t="s">
        <v>1262</v>
      </c>
      <c r="D38" s="237" t="s">
        <v>1263</v>
      </c>
      <c r="E38" s="211" t="s">
        <v>1219</v>
      </c>
      <c r="F38" s="215">
        <v>59000</v>
      </c>
      <c r="G38" s="215"/>
      <c r="H38" s="215"/>
      <c r="I38" s="215"/>
      <c r="J38" s="215"/>
      <c r="K38" s="215">
        <v>59000</v>
      </c>
      <c r="L38" s="215"/>
      <c r="M38" s="215"/>
      <c r="N38" s="215"/>
      <c r="O38" s="215"/>
      <c r="P38" s="215" t="s">
        <v>1354</v>
      </c>
      <c r="Q38" s="215"/>
      <c r="R38" s="215"/>
      <c r="S38" s="215"/>
      <c r="T38" s="215"/>
      <c r="U38" s="215"/>
      <c r="V38" s="215"/>
      <c r="W38" s="215"/>
      <c r="X38" s="215">
        <v>2019</v>
      </c>
      <c r="Y38" s="215">
        <v>6</v>
      </c>
      <c r="Z38" s="215">
        <v>2021</v>
      </c>
      <c r="AA38" s="215">
        <v>3</v>
      </c>
      <c r="AB38" s="248"/>
      <c r="AC38" s="248"/>
      <c r="AD38" s="67"/>
      <c r="AE38" s="211" t="s">
        <v>1222</v>
      </c>
      <c r="AF38" s="211" t="s">
        <v>1223</v>
      </c>
    </row>
    <row r="39" spans="1:32" s="2" customFormat="1" ht="23.25" customHeight="1">
      <c r="A39" s="216">
        <v>26</v>
      </c>
      <c r="B39" s="211" t="s">
        <v>1264</v>
      </c>
      <c r="C39" s="211" t="s">
        <v>1265</v>
      </c>
      <c r="D39" s="237" t="s">
        <v>1266</v>
      </c>
      <c r="E39" s="211" t="s">
        <v>1249</v>
      </c>
      <c r="F39" s="215">
        <v>250000</v>
      </c>
      <c r="G39" s="215"/>
      <c r="H39" s="215"/>
      <c r="I39" s="215"/>
      <c r="J39" s="215"/>
      <c r="K39" s="215">
        <v>250000</v>
      </c>
      <c r="L39" s="215"/>
      <c r="M39" s="215"/>
      <c r="N39" s="215"/>
      <c r="O39" s="215"/>
      <c r="P39" s="215" t="s">
        <v>1353</v>
      </c>
      <c r="Q39" s="215"/>
      <c r="R39" s="215"/>
      <c r="S39" s="215"/>
      <c r="T39" s="215"/>
      <c r="U39" s="215"/>
      <c r="V39" s="215"/>
      <c r="W39" s="215"/>
      <c r="X39" s="215">
        <v>2019</v>
      </c>
      <c r="Y39" s="215">
        <v>6</v>
      </c>
      <c r="Z39" s="215"/>
      <c r="AA39" s="215"/>
      <c r="AB39" s="248"/>
      <c r="AC39" s="248"/>
      <c r="AD39" s="67" t="s">
        <v>1267</v>
      </c>
      <c r="AE39" s="211" t="s">
        <v>1268</v>
      </c>
      <c r="AF39" s="211" t="s">
        <v>1269</v>
      </c>
    </row>
    <row r="40" spans="1:32" s="2" customFormat="1" ht="48" customHeight="1">
      <c r="A40" s="216">
        <v>27</v>
      </c>
      <c r="B40" s="211" t="s">
        <v>1270</v>
      </c>
      <c r="C40" s="211" t="s">
        <v>1271</v>
      </c>
      <c r="D40" s="237" t="s">
        <v>1272</v>
      </c>
      <c r="E40" s="211" t="s">
        <v>1214</v>
      </c>
      <c r="F40" s="215">
        <v>60000</v>
      </c>
      <c r="G40" s="215"/>
      <c r="H40" s="215"/>
      <c r="I40" s="215"/>
      <c r="J40" s="215"/>
      <c r="K40" s="215">
        <v>17000</v>
      </c>
      <c r="L40" s="215"/>
      <c r="M40" s="215"/>
      <c r="N40" s="215"/>
      <c r="O40" s="215"/>
      <c r="P40" s="67" t="s">
        <v>1352</v>
      </c>
      <c r="Q40" s="215"/>
      <c r="R40" s="215"/>
      <c r="S40" s="215"/>
      <c r="T40" s="215"/>
      <c r="U40" s="215"/>
      <c r="V40" s="215"/>
      <c r="W40" s="215"/>
      <c r="X40" s="215">
        <v>2019</v>
      </c>
      <c r="Y40" s="215">
        <v>9</v>
      </c>
      <c r="Z40" s="215">
        <v>2021</v>
      </c>
      <c r="AA40" s="215">
        <v>9</v>
      </c>
      <c r="AB40" s="248"/>
      <c r="AC40" s="248"/>
      <c r="AD40" s="67"/>
      <c r="AE40" s="67" t="s">
        <v>1214</v>
      </c>
      <c r="AF40" s="67" t="s">
        <v>1215</v>
      </c>
    </row>
    <row r="41" spans="1:32" s="135" customFormat="1" ht="48.75" customHeight="1">
      <c r="A41" s="216">
        <v>28</v>
      </c>
      <c r="B41" s="211" t="s">
        <v>80</v>
      </c>
      <c r="C41" s="211" t="s">
        <v>1074</v>
      </c>
      <c r="D41" s="228"/>
      <c r="E41" s="211" t="s">
        <v>711</v>
      </c>
      <c r="F41" s="166">
        <v>37000</v>
      </c>
      <c r="G41" s="166"/>
      <c r="H41" s="166"/>
      <c r="I41" s="166"/>
      <c r="J41" s="166"/>
      <c r="K41" s="166">
        <v>37000</v>
      </c>
      <c r="M41" s="166"/>
      <c r="N41" s="138"/>
      <c r="O41" s="138"/>
      <c r="P41" s="166" t="s">
        <v>1351</v>
      </c>
      <c r="Q41" s="166" t="s">
        <v>1386</v>
      </c>
      <c r="R41" s="138"/>
      <c r="S41" s="138"/>
      <c r="T41" s="138"/>
      <c r="U41" s="138"/>
      <c r="V41" s="138"/>
      <c r="W41" s="138"/>
      <c r="X41" s="166">
        <v>2019</v>
      </c>
      <c r="Y41" s="166">
        <v>11</v>
      </c>
      <c r="Z41" s="166"/>
      <c r="AA41" s="166"/>
      <c r="AB41" s="166"/>
      <c r="AC41" s="166"/>
      <c r="AD41" s="166" t="s">
        <v>1120</v>
      </c>
      <c r="AE41" s="211" t="s">
        <v>1094</v>
      </c>
      <c r="AF41" s="211" t="s">
        <v>1095</v>
      </c>
    </row>
    <row r="42" spans="1:32" s="135" customFormat="1" ht="50.25" customHeight="1">
      <c r="A42" s="216">
        <v>29</v>
      </c>
      <c r="B42" s="160" t="s">
        <v>1123</v>
      </c>
      <c r="C42" s="160" t="s">
        <v>1273</v>
      </c>
      <c r="D42" s="168" t="s">
        <v>370</v>
      </c>
      <c r="E42" s="169" t="s">
        <v>495</v>
      </c>
      <c r="F42" s="169">
        <v>130000</v>
      </c>
      <c r="G42" s="160"/>
      <c r="H42" s="160"/>
      <c r="I42" s="160"/>
      <c r="J42" s="160"/>
      <c r="K42" s="160">
        <v>32000</v>
      </c>
      <c r="L42" s="160"/>
      <c r="M42" s="160"/>
      <c r="N42" s="160"/>
      <c r="O42" s="160"/>
      <c r="P42" s="160" t="s">
        <v>1350</v>
      </c>
      <c r="Q42" s="160"/>
      <c r="R42" s="160"/>
      <c r="S42" s="160"/>
      <c r="T42" s="160"/>
      <c r="U42" s="138"/>
      <c r="V42" s="138"/>
      <c r="W42" s="138"/>
      <c r="X42" s="138">
        <v>2019</v>
      </c>
      <c r="Y42" s="138">
        <v>9</v>
      </c>
      <c r="Z42" s="138">
        <v>2021</v>
      </c>
      <c r="AA42" s="138">
        <v>12</v>
      </c>
      <c r="AB42" s="138"/>
      <c r="AC42" s="138"/>
      <c r="AD42" s="138"/>
      <c r="AE42" s="67" t="s">
        <v>1071</v>
      </c>
      <c r="AF42" s="67" t="s">
        <v>1092</v>
      </c>
    </row>
    <row r="43" spans="1:32" s="143" customFormat="1" ht="147.75" customHeight="1">
      <c r="A43" s="215">
        <v>30</v>
      </c>
      <c r="B43" s="201" t="s">
        <v>1116</v>
      </c>
      <c r="C43" s="201" t="s">
        <v>1115</v>
      </c>
      <c r="D43" s="235" t="s">
        <v>252</v>
      </c>
      <c r="E43" s="201" t="s">
        <v>495</v>
      </c>
      <c r="F43" s="201">
        <v>250000</v>
      </c>
      <c r="G43" s="215"/>
      <c r="H43" s="215"/>
      <c r="I43" s="215"/>
      <c r="J43" s="201"/>
      <c r="K43" s="201">
        <v>110000</v>
      </c>
      <c r="L43" s="201"/>
      <c r="M43" s="201"/>
      <c r="N43" s="201"/>
      <c r="O43" s="201"/>
      <c r="P43" s="201" t="s">
        <v>1349</v>
      </c>
      <c r="Q43" s="201" t="s">
        <v>763</v>
      </c>
      <c r="R43" s="201" t="s">
        <v>498</v>
      </c>
      <c r="S43" s="201"/>
      <c r="T43" s="201"/>
      <c r="U43" s="201"/>
      <c r="V43" s="201"/>
      <c r="W43" s="201"/>
      <c r="X43" s="201">
        <v>2019</v>
      </c>
      <c r="Y43" s="201">
        <v>6</v>
      </c>
      <c r="Z43" s="201">
        <v>2021</v>
      </c>
      <c r="AA43" s="201">
        <v>9</v>
      </c>
      <c r="AB43" s="67"/>
      <c r="AC43" s="67"/>
      <c r="AD43" s="67" t="s">
        <v>1125</v>
      </c>
      <c r="AE43" s="67" t="s">
        <v>1071</v>
      </c>
      <c r="AF43" s="67" t="s">
        <v>1274</v>
      </c>
    </row>
    <row r="44" spans="1:32" s="143" customFormat="1" ht="36.75" customHeight="1">
      <c r="A44" s="215">
        <v>31</v>
      </c>
      <c r="B44" s="201" t="s">
        <v>253</v>
      </c>
      <c r="C44" s="201" t="s">
        <v>254</v>
      </c>
      <c r="D44" s="235" t="s">
        <v>255</v>
      </c>
      <c r="E44" s="201" t="s">
        <v>495</v>
      </c>
      <c r="F44" s="201">
        <v>59000</v>
      </c>
      <c r="G44" s="215"/>
      <c r="H44" s="215"/>
      <c r="I44" s="215"/>
      <c r="J44" s="201"/>
      <c r="K44" s="201">
        <v>59000</v>
      </c>
      <c r="L44" s="201"/>
      <c r="M44" s="201"/>
      <c r="N44" s="201"/>
      <c r="O44" s="201"/>
      <c r="P44" s="201" t="s">
        <v>1347</v>
      </c>
      <c r="Q44" s="201" t="s">
        <v>763</v>
      </c>
      <c r="R44" s="201" t="s">
        <v>498</v>
      </c>
      <c r="S44" s="201"/>
      <c r="T44" s="201"/>
      <c r="U44" s="201"/>
      <c r="V44" s="201"/>
      <c r="W44" s="201"/>
      <c r="X44" s="201">
        <v>2019</v>
      </c>
      <c r="Y44" s="201">
        <v>9</v>
      </c>
      <c r="Z44" s="201">
        <v>2021</v>
      </c>
      <c r="AA44" s="201">
        <v>12</v>
      </c>
      <c r="AB44" s="67"/>
      <c r="AC44" s="67"/>
      <c r="AD44" s="67"/>
      <c r="AE44" s="67" t="s">
        <v>1071</v>
      </c>
      <c r="AF44" s="67" t="s">
        <v>1092</v>
      </c>
    </row>
    <row r="45" spans="1:32" s="222" customFormat="1" ht="24.95" customHeight="1">
      <c r="A45" s="221" t="s">
        <v>251</v>
      </c>
      <c r="B45" s="192" t="s">
        <v>1378</v>
      </c>
      <c r="C45" s="191"/>
      <c r="D45" s="239"/>
      <c r="E45" s="191"/>
      <c r="F45" s="193">
        <f>SUM(F46:F56)</f>
        <v>706149.15</v>
      </c>
      <c r="G45" s="193">
        <f t="shared" ref="G45:L45" si="22">SUM(G46:G56)</f>
        <v>0</v>
      </c>
      <c r="H45" s="193">
        <f t="shared" si="22"/>
        <v>62902.705999999998</v>
      </c>
      <c r="I45" s="193">
        <f t="shared" si="22"/>
        <v>517187</v>
      </c>
      <c r="J45" s="193">
        <f t="shared" si="22"/>
        <v>0</v>
      </c>
      <c r="K45" s="193">
        <f t="shared" si="22"/>
        <v>382763.82</v>
      </c>
      <c r="L45" s="193">
        <f t="shared" si="22"/>
        <v>6072</v>
      </c>
      <c r="M45" s="193">
        <f t="shared" ref="M45:W45" si="23">SUM(M46:M56)</f>
        <v>11322.905000000001</v>
      </c>
      <c r="N45" s="193">
        <f t="shared" si="23"/>
        <v>14658.805</v>
      </c>
      <c r="O45" s="193">
        <f t="shared" si="23"/>
        <v>4651.1049999999996</v>
      </c>
      <c r="P45" s="193"/>
      <c r="Q45" s="193"/>
      <c r="R45" s="193"/>
      <c r="S45" s="193">
        <f t="shared" si="23"/>
        <v>0</v>
      </c>
      <c r="T45" s="193">
        <f t="shared" si="23"/>
        <v>0</v>
      </c>
      <c r="U45" s="193">
        <f t="shared" si="23"/>
        <v>0</v>
      </c>
      <c r="V45" s="193">
        <f t="shared" si="23"/>
        <v>0</v>
      </c>
      <c r="W45" s="193">
        <f t="shared" si="23"/>
        <v>0</v>
      </c>
      <c r="X45" s="193"/>
      <c r="Y45" s="191"/>
      <c r="Z45" s="191"/>
      <c r="AA45" s="191"/>
      <c r="AB45" s="191"/>
      <c r="AC45" s="191"/>
      <c r="AD45" s="133"/>
      <c r="AE45" s="191"/>
      <c r="AF45" s="191"/>
    </row>
    <row r="46" spans="1:32" s="143" customFormat="1" ht="63" customHeight="1">
      <c r="A46" s="215">
        <v>32</v>
      </c>
      <c r="B46" s="201" t="s">
        <v>1275</v>
      </c>
      <c r="C46" s="201" t="s">
        <v>1052</v>
      </c>
      <c r="D46" s="235" t="s">
        <v>1276</v>
      </c>
      <c r="E46" s="201" t="s">
        <v>1277</v>
      </c>
      <c r="F46" s="201">
        <v>250000</v>
      </c>
      <c r="G46" s="215"/>
      <c r="H46" s="215"/>
      <c r="I46" s="215"/>
      <c r="J46" s="201"/>
      <c r="K46" s="201">
        <v>250000</v>
      </c>
      <c r="L46" s="201"/>
      <c r="M46" s="201"/>
      <c r="N46" s="201"/>
      <c r="O46" s="201"/>
      <c r="P46" s="201" t="s">
        <v>1348</v>
      </c>
      <c r="Q46" s="201" t="s">
        <v>1278</v>
      </c>
      <c r="R46" s="201"/>
      <c r="S46" s="201"/>
      <c r="T46" s="201"/>
      <c r="U46" s="201"/>
      <c r="V46" s="201"/>
      <c r="W46" s="201"/>
      <c r="X46" s="201">
        <v>2019</v>
      </c>
      <c r="Y46" s="201">
        <v>6</v>
      </c>
      <c r="Z46" s="201">
        <v>2021</v>
      </c>
      <c r="AA46" s="201">
        <v>9</v>
      </c>
      <c r="AB46" s="67"/>
      <c r="AC46" s="67"/>
      <c r="AD46" s="67" t="s">
        <v>1124</v>
      </c>
      <c r="AE46" s="67" t="s">
        <v>1097</v>
      </c>
      <c r="AF46" s="67" t="s">
        <v>1117</v>
      </c>
    </row>
    <row r="47" spans="1:32" s="143" customFormat="1" ht="31.5" customHeight="1">
      <c r="A47" s="215">
        <v>33</v>
      </c>
      <c r="B47" s="201" t="s">
        <v>256</v>
      </c>
      <c r="C47" s="201" t="s">
        <v>256</v>
      </c>
      <c r="D47" s="235" t="s">
        <v>257</v>
      </c>
      <c r="E47" s="201" t="s">
        <v>495</v>
      </c>
      <c r="F47" s="201">
        <v>150000</v>
      </c>
      <c r="G47" s="215"/>
      <c r="H47" s="215"/>
      <c r="I47" s="215"/>
      <c r="J47" s="201"/>
      <c r="K47" s="201">
        <v>70000</v>
      </c>
      <c r="L47" s="201"/>
      <c r="M47" s="201"/>
      <c r="N47" s="201"/>
      <c r="O47" s="201"/>
      <c r="P47" s="201" t="s">
        <v>1347</v>
      </c>
      <c r="Q47" s="201" t="s">
        <v>763</v>
      </c>
      <c r="R47" s="201" t="s">
        <v>498</v>
      </c>
      <c r="S47" s="201"/>
      <c r="T47" s="201"/>
      <c r="U47" s="201"/>
      <c r="V47" s="201"/>
      <c r="W47" s="201"/>
      <c r="X47" s="201">
        <v>2019</v>
      </c>
      <c r="Y47" s="201">
        <v>10</v>
      </c>
      <c r="Z47" s="201">
        <v>2022</v>
      </c>
      <c r="AA47" s="201">
        <v>10</v>
      </c>
      <c r="AB47" s="67"/>
      <c r="AC47" s="67"/>
      <c r="AD47" s="67"/>
      <c r="AE47" s="67" t="s">
        <v>1071</v>
      </c>
      <c r="AF47" s="67" t="s">
        <v>1092</v>
      </c>
    </row>
    <row r="48" spans="1:32" s="143" customFormat="1" ht="35.25" customHeight="1">
      <c r="A48" s="215">
        <v>34</v>
      </c>
      <c r="B48" s="201" t="s">
        <v>258</v>
      </c>
      <c r="C48" s="201" t="s">
        <v>259</v>
      </c>
      <c r="D48" s="235" t="s">
        <v>260</v>
      </c>
      <c r="E48" s="201" t="s">
        <v>495</v>
      </c>
      <c r="F48" s="201">
        <v>15804</v>
      </c>
      <c r="G48" s="215"/>
      <c r="H48" s="215"/>
      <c r="I48" s="215"/>
      <c r="J48" s="201"/>
      <c r="K48" s="201">
        <v>2100</v>
      </c>
      <c r="L48" s="201"/>
      <c r="M48" s="201"/>
      <c r="N48" s="201"/>
      <c r="O48" s="201"/>
      <c r="P48" s="201" t="s">
        <v>1346</v>
      </c>
      <c r="Q48" s="201" t="s">
        <v>763</v>
      </c>
      <c r="R48" s="201" t="s">
        <v>498</v>
      </c>
      <c r="S48" s="201"/>
      <c r="T48" s="201"/>
      <c r="U48" s="201"/>
      <c r="V48" s="201"/>
      <c r="W48" s="201"/>
      <c r="X48" s="201">
        <v>2019</v>
      </c>
      <c r="Y48" s="201">
        <v>9</v>
      </c>
      <c r="Z48" s="201">
        <v>2021</v>
      </c>
      <c r="AA48" s="201">
        <v>7</v>
      </c>
      <c r="AB48" s="67"/>
      <c r="AC48" s="67"/>
      <c r="AD48" s="67"/>
      <c r="AE48" s="67" t="s">
        <v>1071</v>
      </c>
      <c r="AF48" s="67" t="s">
        <v>1092</v>
      </c>
    </row>
    <row r="49" spans="1:32" s="143" customFormat="1" ht="35.25" customHeight="1">
      <c r="A49" s="215">
        <v>35</v>
      </c>
      <c r="B49" s="199" t="s">
        <v>633</v>
      </c>
      <c r="C49" s="199" t="s">
        <v>296</v>
      </c>
      <c r="D49" s="240" t="s">
        <v>297</v>
      </c>
      <c r="E49" s="199" t="s">
        <v>639</v>
      </c>
      <c r="F49" s="199">
        <v>23000</v>
      </c>
      <c r="G49" s="199"/>
      <c r="H49" s="199"/>
      <c r="I49" s="199"/>
      <c r="J49" s="199"/>
      <c r="K49" s="223">
        <v>7000</v>
      </c>
      <c r="L49" s="223"/>
      <c r="M49" s="223"/>
      <c r="N49" s="223"/>
      <c r="O49" s="223"/>
      <c r="P49" s="216" t="s">
        <v>1345</v>
      </c>
      <c r="Q49" s="199" t="s">
        <v>84</v>
      </c>
      <c r="R49" s="224" t="s">
        <v>498</v>
      </c>
      <c r="S49" s="199"/>
      <c r="T49" s="199"/>
      <c r="U49" s="199"/>
      <c r="V49" s="199"/>
      <c r="W49" s="199"/>
      <c r="X49" s="199">
        <v>2019</v>
      </c>
      <c r="Y49" s="199">
        <v>5</v>
      </c>
      <c r="Z49" s="199">
        <v>2021</v>
      </c>
      <c r="AA49" s="199">
        <v>5</v>
      </c>
      <c r="AB49" s="114" t="s">
        <v>675</v>
      </c>
      <c r="AC49" s="114">
        <v>13810904811</v>
      </c>
      <c r="AD49" s="198"/>
      <c r="AE49" s="114" t="s">
        <v>1279</v>
      </c>
      <c r="AF49" s="114" t="s">
        <v>1280</v>
      </c>
    </row>
    <row r="50" spans="1:32" s="143" customFormat="1" ht="32.25" customHeight="1">
      <c r="A50" s="215">
        <v>36</v>
      </c>
      <c r="B50" s="199" t="s">
        <v>633</v>
      </c>
      <c r="C50" s="199" t="s">
        <v>298</v>
      </c>
      <c r="D50" s="240" t="s">
        <v>299</v>
      </c>
      <c r="E50" s="199" t="s">
        <v>639</v>
      </c>
      <c r="F50" s="199">
        <v>44000</v>
      </c>
      <c r="G50" s="199"/>
      <c r="H50" s="199"/>
      <c r="I50" s="199"/>
      <c r="J50" s="199"/>
      <c r="K50" s="223">
        <v>13616</v>
      </c>
      <c r="L50" s="223"/>
      <c r="M50" s="223">
        <v>4084.7999999999997</v>
      </c>
      <c r="N50" s="223">
        <v>5446.4000000000005</v>
      </c>
      <c r="O50" s="223">
        <v>1361.6000000000001</v>
      </c>
      <c r="P50" s="216" t="s">
        <v>1345</v>
      </c>
      <c r="Q50" s="199" t="s">
        <v>1281</v>
      </c>
      <c r="R50" s="224" t="s">
        <v>498</v>
      </c>
      <c r="S50" s="199"/>
      <c r="T50" s="199"/>
      <c r="U50" s="199"/>
      <c r="V50" s="199"/>
      <c r="W50" s="199"/>
      <c r="X50" s="199">
        <v>2019</v>
      </c>
      <c r="Y50" s="199">
        <v>5</v>
      </c>
      <c r="Z50" s="199">
        <v>2021</v>
      </c>
      <c r="AA50" s="199">
        <v>5</v>
      </c>
      <c r="AB50" s="114" t="s">
        <v>675</v>
      </c>
      <c r="AC50" s="114">
        <v>13810904811</v>
      </c>
      <c r="AD50" s="198"/>
      <c r="AE50" s="114" t="s">
        <v>1282</v>
      </c>
      <c r="AF50" s="114" t="s">
        <v>1096</v>
      </c>
    </row>
    <row r="51" spans="1:32" s="143" customFormat="1" ht="66" customHeight="1">
      <c r="A51" s="215">
        <v>37</v>
      </c>
      <c r="B51" s="216" t="s">
        <v>300</v>
      </c>
      <c r="C51" s="216" t="s">
        <v>301</v>
      </c>
      <c r="D51" s="238" t="s">
        <v>302</v>
      </c>
      <c r="E51" s="199" t="s">
        <v>639</v>
      </c>
      <c r="F51" s="216">
        <v>69820</v>
      </c>
      <c r="G51" s="216"/>
      <c r="H51" s="216"/>
      <c r="I51" s="216">
        <v>504718</v>
      </c>
      <c r="J51" s="216"/>
      <c r="K51" s="216">
        <v>12123</v>
      </c>
      <c r="L51" s="216"/>
      <c r="M51" s="216">
        <v>3636.9</v>
      </c>
      <c r="N51" s="216">
        <v>4849.2</v>
      </c>
      <c r="O51" s="216">
        <v>1212.3</v>
      </c>
      <c r="P51" s="216" t="s">
        <v>1345</v>
      </c>
      <c r="Q51" s="199" t="s">
        <v>1283</v>
      </c>
      <c r="R51" s="224" t="s">
        <v>498</v>
      </c>
      <c r="S51" s="216"/>
      <c r="T51" s="216"/>
      <c r="U51" s="216"/>
      <c r="V51" s="216"/>
      <c r="W51" s="216"/>
      <c r="X51" s="199">
        <v>2019</v>
      </c>
      <c r="Y51" s="199">
        <v>5</v>
      </c>
      <c r="Z51" s="199">
        <v>2021</v>
      </c>
      <c r="AA51" s="199">
        <v>5</v>
      </c>
      <c r="AB51" s="216" t="s">
        <v>303</v>
      </c>
      <c r="AC51" s="216">
        <v>13810904809</v>
      </c>
      <c r="AD51" s="198" t="s">
        <v>223</v>
      </c>
      <c r="AE51" s="114" t="s">
        <v>1097</v>
      </c>
      <c r="AF51" s="114" t="s">
        <v>1096</v>
      </c>
    </row>
    <row r="52" spans="1:32" s="143" customFormat="1" ht="117" customHeight="1">
      <c r="A52" s="215">
        <v>38</v>
      </c>
      <c r="B52" s="216" t="s">
        <v>684</v>
      </c>
      <c r="C52" s="216" t="s">
        <v>304</v>
      </c>
      <c r="D52" s="238" t="s">
        <v>305</v>
      </c>
      <c r="E52" s="216" t="s">
        <v>639</v>
      </c>
      <c r="F52" s="216">
        <v>75534</v>
      </c>
      <c r="G52" s="216"/>
      <c r="H52" s="216">
        <v>52874</v>
      </c>
      <c r="I52" s="216">
        <v>5000</v>
      </c>
      <c r="J52" s="216"/>
      <c r="K52" s="216">
        <v>5910</v>
      </c>
      <c r="L52" s="216"/>
      <c r="M52" s="216">
        <v>1773</v>
      </c>
      <c r="N52" s="216">
        <v>2364</v>
      </c>
      <c r="O52" s="216">
        <v>591</v>
      </c>
      <c r="P52" s="216" t="s">
        <v>1345</v>
      </c>
      <c r="Q52" s="199" t="s">
        <v>84</v>
      </c>
      <c r="R52" s="224" t="s">
        <v>498</v>
      </c>
      <c r="S52" s="216"/>
      <c r="T52" s="216"/>
      <c r="U52" s="216"/>
      <c r="V52" s="216"/>
      <c r="W52" s="216"/>
      <c r="X52" s="199">
        <v>2019</v>
      </c>
      <c r="Y52" s="199">
        <v>5</v>
      </c>
      <c r="Z52" s="199">
        <v>2021</v>
      </c>
      <c r="AA52" s="199">
        <v>5</v>
      </c>
      <c r="AB52" s="216" t="s">
        <v>675</v>
      </c>
      <c r="AC52" s="198">
        <v>13810904809</v>
      </c>
      <c r="AD52" s="198" t="s">
        <v>223</v>
      </c>
      <c r="AE52" s="114" t="s">
        <v>1282</v>
      </c>
      <c r="AF52" s="114" t="s">
        <v>1096</v>
      </c>
    </row>
    <row r="53" spans="1:32" s="143" customFormat="1" ht="77.25" customHeight="1">
      <c r="A53" s="215">
        <v>39</v>
      </c>
      <c r="B53" s="216" t="s">
        <v>684</v>
      </c>
      <c r="C53" s="216" t="s">
        <v>306</v>
      </c>
      <c r="D53" s="238" t="s">
        <v>307</v>
      </c>
      <c r="E53" s="216" t="s">
        <v>639</v>
      </c>
      <c r="F53" s="216">
        <v>5696.47</v>
      </c>
      <c r="G53" s="216"/>
      <c r="H53" s="216">
        <v>3987.53</v>
      </c>
      <c r="I53" s="216">
        <v>3969</v>
      </c>
      <c r="J53" s="216"/>
      <c r="K53" s="216">
        <v>1710</v>
      </c>
      <c r="L53" s="216"/>
      <c r="M53" s="216">
        <v>513</v>
      </c>
      <c r="N53" s="216">
        <v>684</v>
      </c>
      <c r="O53" s="216">
        <v>171</v>
      </c>
      <c r="P53" s="216" t="s">
        <v>1345</v>
      </c>
      <c r="Q53" s="199" t="s">
        <v>1283</v>
      </c>
      <c r="R53" s="224" t="s">
        <v>498</v>
      </c>
      <c r="S53" s="216"/>
      <c r="T53" s="216"/>
      <c r="U53" s="216"/>
      <c r="V53" s="216"/>
      <c r="W53" s="216"/>
      <c r="X53" s="199">
        <v>2019</v>
      </c>
      <c r="Y53" s="199">
        <v>5</v>
      </c>
      <c r="Z53" s="199">
        <v>2021</v>
      </c>
      <c r="AA53" s="199">
        <v>5</v>
      </c>
      <c r="AB53" s="216" t="s">
        <v>675</v>
      </c>
      <c r="AC53" s="216">
        <v>13810904809</v>
      </c>
      <c r="AD53" s="198" t="s">
        <v>223</v>
      </c>
      <c r="AE53" s="114" t="s">
        <v>1097</v>
      </c>
      <c r="AF53" s="114" t="s">
        <v>1096</v>
      </c>
    </row>
    <row r="54" spans="1:32" s="143" customFormat="1" ht="78" customHeight="1">
      <c r="A54" s="215">
        <v>40</v>
      </c>
      <c r="B54" s="216" t="s">
        <v>633</v>
      </c>
      <c r="C54" s="216" t="s">
        <v>308</v>
      </c>
      <c r="D54" s="238" t="s">
        <v>309</v>
      </c>
      <c r="E54" s="216" t="s">
        <v>639</v>
      </c>
      <c r="F54" s="216">
        <v>7201.68</v>
      </c>
      <c r="G54" s="216"/>
      <c r="H54" s="216">
        <v>6041.1760000000004</v>
      </c>
      <c r="I54" s="216">
        <v>3500</v>
      </c>
      <c r="J54" s="216"/>
      <c r="K54" s="216">
        <v>5260.82</v>
      </c>
      <c r="L54" s="216"/>
      <c r="M54" s="216">
        <v>1315.2049999999999</v>
      </c>
      <c r="N54" s="216">
        <v>1315.2049999999999</v>
      </c>
      <c r="O54" s="216">
        <v>1315.2049999999999</v>
      </c>
      <c r="P54" s="216" t="s">
        <v>1345</v>
      </c>
      <c r="Q54" s="199" t="s">
        <v>84</v>
      </c>
      <c r="R54" s="224" t="s">
        <v>498</v>
      </c>
      <c r="S54" s="216"/>
      <c r="T54" s="216"/>
      <c r="U54" s="216"/>
      <c r="V54" s="216"/>
      <c r="W54" s="216"/>
      <c r="X54" s="199">
        <v>2019</v>
      </c>
      <c r="Y54" s="199">
        <v>5</v>
      </c>
      <c r="Z54" s="199">
        <v>2021</v>
      </c>
      <c r="AA54" s="199">
        <v>5</v>
      </c>
      <c r="AB54" s="216" t="s">
        <v>675</v>
      </c>
      <c r="AC54" s="216">
        <v>13810904809</v>
      </c>
      <c r="AD54" s="198" t="s">
        <v>223</v>
      </c>
      <c r="AE54" s="114" t="s">
        <v>1282</v>
      </c>
      <c r="AF54" s="114" t="s">
        <v>1096</v>
      </c>
    </row>
    <row r="55" spans="1:32" s="143" customFormat="1" ht="36.75" customHeight="1">
      <c r="A55" s="215">
        <v>41</v>
      </c>
      <c r="B55" s="216" t="s">
        <v>684</v>
      </c>
      <c r="C55" s="194" t="s">
        <v>1118</v>
      </c>
      <c r="D55" s="238" t="s">
        <v>1284</v>
      </c>
      <c r="E55" s="216" t="s">
        <v>1285</v>
      </c>
      <c r="F55" s="216">
        <v>59049</v>
      </c>
      <c r="G55" s="225"/>
      <c r="H55" s="225"/>
      <c r="I55" s="225"/>
      <c r="J55" s="225"/>
      <c r="K55" s="216">
        <v>9000</v>
      </c>
      <c r="L55" s="226">
        <v>1000</v>
      </c>
      <c r="M55" s="225"/>
      <c r="N55" s="225"/>
      <c r="O55" s="225"/>
      <c r="P55" s="226" t="s">
        <v>1344</v>
      </c>
      <c r="Q55" s="199" t="s">
        <v>1119</v>
      </c>
      <c r="R55" s="226"/>
      <c r="S55" s="225"/>
      <c r="T55" s="225"/>
      <c r="U55" s="225"/>
      <c r="V55" s="225"/>
      <c r="W55" s="225"/>
      <c r="X55" s="199">
        <v>2019</v>
      </c>
      <c r="Y55" s="199">
        <v>3</v>
      </c>
      <c r="Z55" s="199">
        <v>2020</v>
      </c>
      <c r="AA55" s="225"/>
      <c r="AB55" s="225"/>
      <c r="AC55" s="225"/>
      <c r="AD55" s="144"/>
      <c r="AE55" s="114" t="s">
        <v>1286</v>
      </c>
      <c r="AF55" s="114" t="s">
        <v>1287</v>
      </c>
    </row>
    <row r="56" spans="1:32" s="143" customFormat="1" ht="31.5" customHeight="1">
      <c r="A56" s="215">
        <v>42</v>
      </c>
      <c r="B56" s="227" t="s">
        <v>1121</v>
      </c>
      <c r="C56" s="227" t="s">
        <v>1122</v>
      </c>
      <c r="D56" s="241"/>
      <c r="E56" s="201" t="s">
        <v>495</v>
      </c>
      <c r="F56" s="216">
        <v>6044</v>
      </c>
      <c r="G56" s="225"/>
      <c r="H56" s="225"/>
      <c r="I56" s="225"/>
      <c r="J56" s="225"/>
      <c r="K56" s="216">
        <v>6044</v>
      </c>
      <c r="L56" s="226">
        <v>5072</v>
      </c>
      <c r="M56" s="225"/>
      <c r="N56" s="225"/>
      <c r="O56" s="225"/>
      <c r="P56" s="226" t="s">
        <v>1343</v>
      </c>
      <c r="Q56" s="199" t="s">
        <v>86</v>
      </c>
      <c r="R56" s="226"/>
      <c r="S56" s="225"/>
      <c r="T56" s="225"/>
      <c r="U56" s="225"/>
      <c r="V56" s="225"/>
      <c r="W56" s="225"/>
      <c r="X56" s="199">
        <v>2019</v>
      </c>
      <c r="Y56" s="199">
        <v>1</v>
      </c>
      <c r="Z56" s="199">
        <v>2019</v>
      </c>
      <c r="AA56" s="199">
        <v>6</v>
      </c>
      <c r="AB56" s="225"/>
      <c r="AC56" s="225"/>
      <c r="AD56" s="144"/>
      <c r="AE56" s="114" t="s">
        <v>1071</v>
      </c>
      <c r="AF56" s="114" t="s">
        <v>1288</v>
      </c>
    </row>
    <row r="57" spans="1:32">
      <c r="C57" s="52"/>
    </row>
    <row r="58" spans="1:32">
      <c r="C58" s="52"/>
    </row>
    <row r="59" spans="1:32">
      <c r="C59" s="52"/>
    </row>
    <row r="60" spans="1:32">
      <c r="C60" s="52"/>
    </row>
    <row r="61" spans="1:32">
      <c r="C61" s="52"/>
    </row>
    <row r="62" spans="1:32">
      <c r="C62" s="52"/>
    </row>
    <row r="63" spans="1:32">
      <c r="C63" s="52"/>
    </row>
    <row r="64" spans="1:32">
      <c r="C64" s="52"/>
    </row>
    <row r="65" spans="3:3">
      <c r="C65" s="52"/>
    </row>
    <row r="66" spans="3:3">
      <c r="C66" s="52"/>
    </row>
    <row r="67" spans="3:3">
      <c r="C67" s="52"/>
    </row>
    <row r="68" spans="3:3">
      <c r="C68" s="52"/>
    </row>
  </sheetData>
  <autoFilter ref="A3:AF56"/>
  <mergeCells count="23">
    <mergeCell ref="AE2:AE3"/>
    <mergeCell ref="AF2:AF3"/>
    <mergeCell ref="B33:C33"/>
    <mergeCell ref="A2:A3"/>
    <mergeCell ref="B2:B3"/>
    <mergeCell ref="C2:C3"/>
    <mergeCell ref="AD2:AD3"/>
    <mergeCell ref="X2:X3"/>
    <mergeCell ref="Y2:Y3"/>
    <mergeCell ref="Z2:Z3"/>
    <mergeCell ref="AA2:AA3"/>
    <mergeCell ref="A1:AD1"/>
    <mergeCell ref="F2:I2"/>
    <mergeCell ref="L2:O2"/>
    <mergeCell ref="S2:W2"/>
    <mergeCell ref="AB2:AC2"/>
    <mergeCell ref="E2:E3"/>
    <mergeCell ref="R2:R3"/>
    <mergeCell ref="D2:D3"/>
    <mergeCell ref="K2:K3"/>
    <mergeCell ref="Q2:Q3"/>
    <mergeCell ref="J2:J3"/>
    <mergeCell ref="P2:P3"/>
  </mergeCells>
  <phoneticPr fontId="12" type="noConversion"/>
  <conditionalFormatting sqref="C11">
    <cfRule type="duplicateValues" dxfId="32" priority="62" stopIfTrue="1"/>
  </conditionalFormatting>
  <conditionalFormatting sqref="C10">
    <cfRule type="expression" dxfId="31" priority="65" stopIfTrue="1">
      <formula>AND(COUNTIF($C$9:$C$10, C10)&gt;1,NOT(ISBLANK(C10)))</formula>
    </cfRule>
  </conditionalFormatting>
  <conditionalFormatting sqref="C14:C15">
    <cfRule type="expression" dxfId="30" priority="66" stopIfTrue="1">
      <formula>AND(COUNTIF($C$12:$C$14, C14)&gt;1,NOT(ISBLANK(C14)))</formula>
    </cfRule>
  </conditionalFormatting>
  <conditionalFormatting sqref="C7">
    <cfRule type="duplicateValues" dxfId="29" priority="9" stopIfTrue="1"/>
  </conditionalFormatting>
  <conditionalFormatting sqref="C18">
    <cfRule type="duplicateValues" dxfId="28" priority="7" stopIfTrue="1"/>
  </conditionalFormatting>
  <conditionalFormatting sqref="C55">
    <cfRule type="duplicateValues" dxfId="27" priority="6"/>
  </conditionalFormatting>
  <conditionalFormatting sqref="C49:C54">
    <cfRule type="duplicateValues" dxfId="26" priority="71"/>
  </conditionalFormatting>
  <conditionalFormatting sqref="AB8">
    <cfRule type="duplicateValues" dxfId="25" priority="5"/>
  </conditionalFormatting>
  <conditionalFormatting sqref="AB14">
    <cfRule type="duplicateValues" dxfId="24" priority="4"/>
  </conditionalFormatting>
  <conditionalFormatting sqref="AB15">
    <cfRule type="duplicateValues" dxfId="23" priority="3"/>
  </conditionalFormatting>
  <conditionalFormatting sqref="AB17">
    <cfRule type="duplicateValues" dxfId="22" priority="2"/>
  </conditionalFormatting>
  <conditionalFormatting sqref="AB29">
    <cfRule type="duplicateValues" dxfId="21" priority="1"/>
  </conditionalFormatting>
  <printOptions horizontalCentered="1"/>
  <pageMargins left="0.51181102362204722" right="0.51181102362204722" top="0.55118110236220474" bottom="0.55118110236220474" header="0.31496062992125984" footer="0.31496062992125984"/>
  <pageSetup paperSize="8" scale="91" orientation="landscape" r:id="rId1"/>
  <headerFooter>
    <oddFooter>&amp;C第 &amp;P 页，共 &amp;N 页</oddFooter>
  </headerFooter>
  <drawing r:id="rId2"/>
</worksheet>
</file>

<file path=xl/worksheets/sheet4.xml><?xml version="1.0" encoding="utf-8"?>
<worksheet xmlns="http://schemas.openxmlformats.org/spreadsheetml/2006/main" xmlns:r="http://schemas.openxmlformats.org/officeDocument/2006/relationships">
  <dimension ref="A1:AF43"/>
  <sheetViews>
    <sheetView zoomScaleNormal="100" workbookViewId="0">
      <pane xSplit="3" ySplit="4" topLeftCell="D5" activePane="bottomRight" state="frozenSplit"/>
      <selection pane="topRight"/>
      <selection pane="bottomLeft"/>
      <selection pane="bottomRight" activeCell="L31" sqref="L31"/>
    </sheetView>
  </sheetViews>
  <sheetFormatPr defaultColWidth="9" defaultRowHeight="13.5"/>
  <cols>
    <col min="1" max="1" width="7.75" customWidth="1"/>
    <col min="2" max="2" width="20.5" customWidth="1"/>
    <col min="3" max="3" width="21.625" customWidth="1"/>
    <col min="4" max="4" width="42.375" customWidth="1"/>
    <col min="5" max="5" width="10.75" customWidth="1"/>
    <col min="6" max="6" width="12.5" customWidth="1"/>
    <col min="7" max="7" width="10.625" customWidth="1"/>
    <col min="8" max="8" width="10.875" customWidth="1"/>
    <col min="9" max="9" width="13.25" customWidth="1"/>
    <col min="10" max="10" width="12.875" customWidth="1"/>
    <col min="11" max="11" width="12.625" customWidth="1"/>
    <col min="12" max="12" width="13.5" customWidth="1"/>
    <col min="13" max="13" width="9.625" hidden="1" customWidth="1"/>
    <col min="14" max="14" width="8.375" hidden="1" customWidth="1"/>
    <col min="15" max="15" width="1" hidden="1" customWidth="1"/>
    <col min="16" max="16" width="11.875" customWidth="1"/>
    <col min="17" max="17" width="14" customWidth="1"/>
    <col min="18" max="18" width="5.375" customWidth="1"/>
    <col min="19" max="21" width="14.125" hidden="1" customWidth="1"/>
    <col min="22" max="22" width="14.25" hidden="1" customWidth="1"/>
    <col min="23" max="23" width="14.125" hidden="1" customWidth="1"/>
    <col min="24" max="27" width="7.125" customWidth="1"/>
    <col min="28" max="28" width="9.375" customWidth="1"/>
    <col min="29" max="29" width="11.875" customWidth="1"/>
    <col min="30" max="30" width="7" style="143" customWidth="1"/>
    <col min="31" max="32" width="9" style="52"/>
  </cols>
  <sheetData>
    <row r="1" spans="1:32" ht="31.5">
      <c r="A1" s="277" t="s">
        <v>261</v>
      </c>
      <c r="B1" s="277"/>
      <c r="C1" s="277"/>
      <c r="D1" s="277"/>
      <c r="E1" s="277"/>
      <c r="F1" s="277"/>
      <c r="G1" s="277"/>
      <c r="H1" s="277"/>
      <c r="I1" s="277"/>
      <c r="J1" s="277"/>
      <c r="K1" s="277"/>
      <c r="L1" s="277"/>
      <c r="M1" s="277"/>
      <c r="N1" s="277"/>
      <c r="O1" s="277"/>
      <c r="P1" s="277"/>
      <c r="Q1" s="277"/>
      <c r="R1" s="277"/>
      <c r="S1" s="288"/>
      <c r="T1" s="288"/>
      <c r="U1" s="288"/>
      <c r="V1" s="288"/>
      <c r="W1" s="288"/>
      <c r="X1" s="277"/>
      <c r="Y1" s="277"/>
      <c r="Z1" s="277"/>
      <c r="AA1" s="277"/>
      <c r="AB1" s="277"/>
      <c r="AC1" s="277"/>
      <c r="AD1" s="289"/>
      <c r="AE1" s="1"/>
      <c r="AF1" s="1"/>
    </row>
    <row r="2" spans="1:32">
      <c r="A2" s="262" t="s">
        <v>451</v>
      </c>
      <c r="B2" s="262" t="s">
        <v>452</v>
      </c>
      <c r="C2" s="262" t="s">
        <v>453</v>
      </c>
      <c r="D2" s="262" t="s">
        <v>455</v>
      </c>
      <c r="E2" s="262" t="s">
        <v>456</v>
      </c>
      <c r="F2" s="262" t="s">
        <v>457</v>
      </c>
      <c r="G2" s="262"/>
      <c r="H2" s="262"/>
      <c r="I2" s="262"/>
      <c r="J2" s="262" t="s">
        <v>262</v>
      </c>
      <c r="K2" s="262" t="s">
        <v>194</v>
      </c>
      <c r="L2" s="262" t="s">
        <v>1387</v>
      </c>
      <c r="M2" s="262"/>
      <c r="N2" s="262"/>
      <c r="O2" s="262"/>
      <c r="P2" s="263" t="s">
        <v>1289</v>
      </c>
      <c r="Q2" s="262" t="s">
        <v>195</v>
      </c>
      <c r="R2" s="262" t="s">
        <v>461</v>
      </c>
      <c r="S2" s="262" t="s">
        <v>462</v>
      </c>
      <c r="T2" s="262"/>
      <c r="U2" s="262"/>
      <c r="V2" s="262"/>
      <c r="W2" s="262"/>
      <c r="X2" s="262" t="s">
        <v>463</v>
      </c>
      <c r="Y2" s="262" t="s">
        <v>464</v>
      </c>
      <c r="Z2" s="262" t="s">
        <v>465</v>
      </c>
      <c r="AA2" s="262" t="s">
        <v>466</v>
      </c>
      <c r="AB2" s="290" t="s">
        <v>467</v>
      </c>
      <c r="AC2" s="291"/>
      <c r="AD2" s="292" t="s">
        <v>196</v>
      </c>
      <c r="AE2" s="285" t="s">
        <v>1085</v>
      </c>
      <c r="AF2" s="285" t="s">
        <v>1086</v>
      </c>
    </row>
    <row r="3" spans="1:32" ht="27" customHeight="1">
      <c r="A3" s="262"/>
      <c r="B3" s="262"/>
      <c r="C3" s="262"/>
      <c r="D3" s="262"/>
      <c r="E3" s="262"/>
      <c r="F3" s="5" t="s">
        <v>468</v>
      </c>
      <c r="G3" s="5" t="s">
        <v>469</v>
      </c>
      <c r="H3" s="5" t="s">
        <v>470</v>
      </c>
      <c r="I3" s="5" t="s">
        <v>471</v>
      </c>
      <c r="J3" s="262"/>
      <c r="K3" s="262"/>
      <c r="L3" s="5" t="s">
        <v>197</v>
      </c>
      <c r="M3" s="5" t="s">
        <v>198</v>
      </c>
      <c r="N3" s="5" t="s">
        <v>199</v>
      </c>
      <c r="O3" s="5" t="s">
        <v>200</v>
      </c>
      <c r="P3" s="264"/>
      <c r="Q3" s="265"/>
      <c r="R3" s="265"/>
      <c r="S3" s="5" t="s">
        <v>472</v>
      </c>
      <c r="T3" s="5" t="s">
        <v>473</v>
      </c>
      <c r="U3" s="5" t="s">
        <v>474</v>
      </c>
      <c r="V3" s="5" t="s">
        <v>201</v>
      </c>
      <c r="W3" s="5" t="s">
        <v>202</v>
      </c>
      <c r="X3" s="262"/>
      <c r="Y3" s="262"/>
      <c r="Z3" s="262"/>
      <c r="AA3" s="262"/>
      <c r="AB3" s="5" t="s">
        <v>477</v>
      </c>
      <c r="AC3" s="5" t="s">
        <v>478</v>
      </c>
      <c r="AD3" s="293"/>
      <c r="AE3" s="285"/>
      <c r="AF3" s="285"/>
    </row>
    <row r="4" spans="1:32" ht="24.95" customHeight="1">
      <c r="A4" s="5"/>
      <c r="B4" s="260" t="s">
        <v>1431</v>
      </c>
      <c r="C4" s="5"/>
      <c r="D4" s="5"/>
      <c r="E4" s="5"/>
      <c r="F4" s="70">
        <f>SUM(F5,F26,F42)</f>
        <v>4262462.8100000005</v>
      </c>
      <c r="G4" s="70">
        <f>SUM(G5,G26,G42)</f>
        <v>133200</v>
      </c>
      <c r="H4" s="70">
        <f>SUM(H5,H26,H42)</f>
        <v>65369.57</v>
      </c>
      <c r="I4" s="70">
        <f>SUM(I5,I26,I42)</f>
        <v>3468313.6500000004</v>
      </c>
      <c r="J4" s="70">
        <f>SUM(J5,J26,J42)</f>
        <v>1285257.8900000001</v>
      </c>
      <c r="K4" s="70">
        <f>SUM(K5,K26,K42)</f>
        <v>712012.81</v>
      </c>
      <c r="L4" s="70">
        <f>SUM(L5,L26,L42)</f>
        <v>88853</v>
      </c>
      <c r="M4" s="70" t="e">
        <f>SUM(M5,M26,M42)</f>
        <v>#REF!</v>
      </c>
      <c r="N4" s="70" t="e">
        <f>SUM(N5,N26,N42)</f>
        <v>#REF!</v>
      </c>
      <c r="O4" s="70" t="e">
        <f>SUM(O5,O26,O42)</f>
        <v>#REF!</v>
      </c>
      <c r="P4" s="70"/>
      <c r="Q4" s="69"/>
      <c r="R4" s="69"/>
      <c r="S4" s="70" t="e">
        <f>SUM(S5,S26,S42)</f>
        <v>#REF!</v>
      </c>
      <c r="T4" s="70" t="e">
        <f>SUM(T5,T26,T42)</f>
        <v>#REF!</v>
      </c>
      <c r="U4" s="70" t="e">
        <f>SUM(U5,U26,U42)</f>
        <v>#REF!</v>
      </c>
      <c r="V4" s="70" t="e">
        <f>SUM(V5,V26,V42)</f>
        <v>#REF!</v>
      </c>
      <c r="W4" s="70" t="e">
        <f>SUM(W5,W26,W42)</f>
        <v>#REF!</v>
      </c>
      <c r="X4" s="5"/>
      <c r="Y4" s="5"/>
      <c r="Z4" s="5"/>
      <c r="AA4" s="5"/>
      <c r="AB4" s="5"/>
      <c r="AC4" s="5"/>
      <c r="AD4" s="146"/>
      <c r="AE4" s="122"/>
      <c r="AF4" s="122"/>
    </row>
    <row r="5" spans="1:32" ht="24.95" customHeight="1">
      <c r="A5" s="5" t="s">
        <v>203</v>
      </c>
      <c r="B5" s="188" t="s">
        <v>1293</v>
      </c>
      <c r="C5" s="5"/>
      <c r="D5" s="5"/>
      <c r="E5" s="5"/>
      <c r="F5" s="70">
        <f>SUM(F6,F11,F13,F18,F24)</f>
        <v>1121558</v>
      </c>
      <c r="G5" s="70">
        <f t="shared" ref="G5:O5" si="0">SUM(G6,G11,G13,G18,G24)</f>
        <v>20000</v>
      </c>
      <c r="H5" s="70">
        <f t="shared" si="0"/>
        <v>5000</v>
      </c>
      <c r="I5" s="70">
        <f t="shared" si="0"/>
        <v>625771.22</v>
      </c>
      <c r="J5" s="70">
        <f t="shared" si="0"/>
        <v>384987.89</v>
      </c>
      <c r="K5" s="70">
        <f t="shared" si="0"/>
        <v>406024</v>
      </c>
      <c r="L5" s="70">
        <f t="shared" si="0"/>
        <v>57693</v>
      </c>
      <c r="M5" s="70">
        <f t="shared" si="0"/>
        <v>55346</v>
      </c>
      <c r="N5" s="70">
        <f t="shared" si="0"/>
        <v>54886</v>
      </c>
      <c r="O5" s="70">
        <f t="shared" si="0"/>
        <v>54846</v>
      </c>
      <c r="P5" s="70"/>
      <c r="Q5" s="70"/>
      <c r="R5" s="70"/>
      <c r="S5" s="70">
        <f>SUM(S6,S11,S13,S18,S24)</f>
        <v>1540828.70403171</v>
      </c>
      <c r="T5" s="70">
        <f>SUM(T6,T11,T13,T18,T24)</f>
        <v>76056.913515643202</v>
      </c>
      <c r="U5" s="70">
        <f>SUM(U6,U11,U13,U18,U24)</f>
        <v>20188.629632253702</v>
      </c>
      <c r="V5" s="70">
        <f>SUM(V6,V11,V13,V18,V24)</f>
        <v>1077350.3705802951</v>
      </c>
      <c r="W5" s="70">
        <f>SUM(W6,W11,W13,W18,W24)</f>
        <v>1301062.96322537</v>
      </c>
      <c r="X5" s="5"/>
      <c r="Y5" s="5"/>
      <c r="Z5" s="5"/>
      <c r="AA5" s="5"/>
      <c r="AB5" s="5"/>
      <c r="AC5" s="5"/>
      <c r="AD5" s="146"/>
      <c r="AE5" s="122"/>
      <c r="AF5" s="122"/>
    </row>
    <row r="6" spans="1:32" ht="24.95" customHeight="1">
      <c r="A6" s="5" t="s">
        <v>204</v>
      </c>
      <c r="B6" s="5" t="s">
        <v>529</v>
      </c>
      <c r="C6" s="5"/>
      <c r="D6" s="5"/>
      <c r="E6" s="5"/>
      <c r="F6" s="5">
        <f>SUM(F7:F10)</f>
        <v>485863</v>
      </c>
      <c r="G6" s="5">
        <f t="shared" ref="G6:O6" si="1">SUM(G7:G10)</f>
        <v>20000</v>
      </c>
      <c r="H6" s="5">
        <f t="shared" si="1"/>
        <v>0</v>
      </c>
      <c r="I6" s="5">
        <f>SUM(I7:I10)</f>
        <v>370707.5</v>
      </c>
      <c r="J6" s="5">
        <f t="shared" si="1"/>
        <v>285660</v>
      </c>
      <c r="K6" s="5">
        <f t="shared" si="1"/>
        <v>110384</v>
      </c>
      <c r="L6" s="5">
        <f t="shared" si="1"/>
        <v>27665</v>
      </c>
      <c r="M6" s="5">
        <f t="shared" si="1"/>
        <v>27596</v>
      </c>
      <c r="N6" s="5">
        <f t="shared" si="1"/>
        <v>27596</v>
      </c>
      <c r="O6" s="5">
        <f t="shared" si="1"/>
        <v>27596</v>
      </c>
      <c r="P6" s="188"/>
      <c r="Q6" s="5"/>
      <c r="R6" s="5"/>
      <c r="S6" s="5">
        <f>SUM(S7:S10)</f>
        <v>0</v>
      </c>
      <c r="T6" s="5">
        <f>SUM(T7:T10)</f>
        <v>0</v>
      </c>
      <c r="U6" s="5">
        <f>SUM(U7:U10)</f>
        <v>0</v>
      </c>
      <c r="V6" s="5">
        <f>SUM(V7:V10)</f>
        <v>0</v>
      </c>
      <c r="W6" s="5">
        <f>SUM(W7:W10)</f>
        <v>0</v>
      </c>
      <c r="X6" s="5"/>
      <c r="Y6" s="5"/>
      <c r="Z6" s="5"/>
      <c r="AA6" s="5"/>
      <c r="AB6" s="5"/>
      <c r="AC6" s="5"/>
      <c r="AD6" s="146"/>
      <c r="AE6" s="122"/>
      <c r="AF6" s="122"/>
    </row>
    <row r="7" spans="1:32" s="142" customFormat="1" ht="40.5" customHeight="1">
      <c r="A7" s="19">
        <v>1</v>
      </c>
      <c r="B7" s="7" t="s">
        <v>1080</v>
      </c>
      <c r="C7" s="7" t="s">
        <v>1401</v>
      </c>
      <c r="D7" s="7" t="s">
        <v>1078</v>
      </c>
      <c r="E7" s="7" t="s">
        <v>1389</v>
      </c>
      <c r="F7" s="7">
        <v>200000</v>
      </c>
      <c r="G7" s="7">
        <v>20000</v>
      </c>
      <c r="H7" s="7"/>
      <c r="I7" s="7">
        <v>91424</v>
      </c>
      <c r="J7" s="7">
        <v>174960</v>
      </c>
      <c r="K7" s="7">
        <v>17675</v>
      </c>
      <c r="L7" s="7">
        <v>4418.75</v>
      </c>
      <c r="M7" s="7">
        <v>4418.75</v>
      </c>
      <c r="N7" s="7">
        <v>4418.75</v>
      </c>
      <c r="O7" s="7">
        <v>4418.75</v>
      </c>
      <c r="P7" s="7" t="s">
        <v>1323</v>
      </c>
      <c r="Q7" s="7" t="s">
        <v>854</v>
      </c>
      <c r="R7" s="7" t="s">
        <v>498</v>
      </c>
      <c r="S7" s="7"/>
      <c r="T7" s="7"/>
      <c r="U7" s="7"/>
      <c r="V7" s="7"/>
      <c r="W7" s="7"/>
      <c r="X7" s="7">
        <v>2016</v>
      </c>
      <c r="Y7" s="7">
        <v>9</v>
      </c>
      <c r="Z7" s="7">
        <v>2020</v>
      </c>
      <c r="AA7" s="7">
        <v>5</v>
      </c>
      <c r="AB7" s="19" t="s">
        <v>1404</v>
      </c>
      <c r="AC7" s="19">
        <v>18722600561</v>
      </c>
      <c r="AD7" s="139" t="s">
        <v>1126</v>
      </c>
      <c r="AE7" s="19" t="s">
        <v>1127</v>
      </c>
      <c r="AF7" s="19" t="s">
        <v>1128</v>
      </c>
    </row>
    <row r="8" spans="1:32" s="142" customFormat="1" ht="66.75" customHeight="1">
      <c r="A8" s="19">
        <v>2</v>
      </c>
      <c r="B8" s="149" t="s">
        <v>527</v>
      </c>
      <c r="C8" s="149" t="s">
        <v>1402</v>
      </c>
      <c r="D8" s="7" t="s">
        <v>264</v>
      </c>
      <c r="E8" s="7" t="s">
        <v>711</v>
      </c>
      <c r="F8" s="7">
        <v>80000</v>
      </c>
      <c r="G8" s="11"/>
      <c r="H8" s="11"/>
      <c r="I8" s="11">
        <v>89320.5</v>
      </c>
      <c r="J8" s="11">
        <v>58034</v>
      </c>
      <c r="K8" s="11">
        <v>15505</v>
      </c>
      <c r="L8" s="7">
        <v>3876.25</v>
      </c>
      <c r="M8" s="7">
        <v>3876.25</v>
      </c>
      <c r="N8" s="7">
        <v>3876.25</v>
      </c>
      <c r="O8" s="7">
        <v>3876.25</v>
      </c>
      <c r="P8" s="7" t="s">
        <v>1323</v>
      </c>
      <c r="Q8" s="7" t="s">
        <v>854</v>
      </c>
      <c r="R8" s="11" t="s">
        <v>498</v>
      </c>
      <c r="S8" s="11"/>
      <c r="T8" s="11"/>
      <c r="U8" s="11"/>
      <c r="V8" s="11"/>
      <c r="W8" s="11"/>
      <c r="X8" s="11">
        <v>2017</v>
      </c>
      <c r="Y8" s="11">
        <v>4</v>
      </c>
      <c r="Z8" s="11">
        <v>2020</v>
      </c>
      <c r="AA8" s="11">
        <v>5</v>
      </c>
      <c r="AB8" s="19" t="s">
        <v>263</v>
      </c>
      <c r="AC8" s="19">
        <v>18722600561</v>
      </c>
      <c r="AD8" s="139" t="s">
        <v>1126</v>
      </c>
      <c r="AE8" s="19" t="s">
        <v>1127</v>
      </c>
      <c r="AF8" s="19" t="s">
        <v>1128</v>
      </c>
    </row>
    <row r="9" spans="1:32" s="142" customFormat="1" ht="76.5" customHeight="1">
      <c r="A9" s="19">
        <v>3</v>
      </c>
      <c r="B9" s="13" t="s">
        <v>527</v>
      </c>
      <c r="C9" s="13" t="s">
        <v>1403</v>
      </c>
      <c r="D9" s="11" t="s">
        <v>265</v>
      </c>
      <c r="E9" s="11" t="s">
        <v>711</v>
      </c>
      <c r="F9" s="11">
        <v>146688</v>
      </c>
      <c r="G9" s="11"/>
      <c r="H9" s="11"/>
      <c r="I9" s="11">
        <v>179300</v>
      </c>
      <c r="J9" s="11">
        <v>52666</v>
      </c>
      <c r="K9" s="11">
        <v>66368</v>
      </c>
      <c r="L9" s="7">
        <v>16592</v>
      </c>
      <c r="M9" s="7">
        <v>16592</v>
      </c>
      <c r="N9" s="7">
        <v>16592</v>
      </c>
      <c r="O9" s="7">
        <v>16592</v>
      </c>
      <c r="P9" s="7" t="s">
        <v>1324</v>
      </c>
      <c r="Q9" s="7" t="s">
        <v>854</v>
      </c>
      <c r="R9" s="11" t="s">
        <v>498</v>
      </c>
      <c r="S9" s="11"/>
      <c r="T9" s="11"/>
      <c r="U9" s="11"/>
      <c r="V9" s="11"/>
      <c r="W9" s="11"/>
      <c r="X9" s="11">
        <v>2016</v>
      </c>
      <c r="Y9" s="11">
        <v>9</v>
      </c>
      <c r="Z9" s="11">
        <v>2020</v>
      </c>
      <c r="AA9" s="11">
        <v>5</v>
      </c>
      <c r="AB9" s="19" t="s">
        <v>263</v>
      </c>
      <c r="AC9" s="19">
        <v>18722600561</v>
      </c>
      <c r="AD9" s="139" t="s">
        <v>1126</v>
      </c>
      <c r="AE9" s="19" t="s">
        <v>1127</v>
      </c>
      <c r="AF9" s="19" t="s">
        <v>1128</v>
      </c>
    </row>
    <row r="10" spans="1:32" s="142" customFormat="1" ht="58.5" customHeight="1">
      <c r="A10" s="25">
        <v>4</v>
      </c>
      <c r="B10" s="24" t="s">
        <v>925</v>
      </c>
      <c r="C10" s="24" t="s">
        <v>1393</v>
      </c>
      <c r="D10" s="24" t="s">
        <v>1296</v>
      </c>
      <c r="E10" s="24" t="s">
        <v>1394</v>
      </c>
      <c r="F10" s="24">
        <v>59175</v>
      </c>
      <c r="G10" s="24"/>
      <c r="H10" s="24"/>
      <c r="I10" s="24">
        <v>10663</v>
      </c>
      <c r="J10" s="24">
        <v>0</v>
      </c>
      <c r="K10" s="24">
        <v>10836</v>
      </c>
      <c r="L10" s="24">
        <v>2778</v>
      </c>
      <c r="M10" s="24">
        <v>2709</v>
      </c>
      <c r="N10" s="24">
        <v>2709</v>
      </c>
      <c r="O10" s="24">
        <v>2709</v>
      </c>
      <c r="P10" s="24" t="s">
        <v>1367</v>
      </c>
      <c r="Q10" s="24" t="s">
        <v>1129</v>
      </c>
      <c r="R10" s="24" t="s">
        <v>1130</v>
      </c>
      <c r="S10" s="24"/>
      <c r="T10" s="24"/>
      <c r="U10" s="24"/>
      <c r="V10" s="24"/>
      <c r="W10" s="24"/>
      <c r="X10" s="24">
        <v>2018</v>
      </c>
      <c r="Y10" s="24">
        <v>11</v>
      </c>
      <c r="Z10" s="24">
        <v>2020</v>
      </c>
      <c r="AA10" s="24">
        <v>11</v>
      </c>
      <c r="AB10" s="24" t="s">
        <v>1395</v>
      </c>
      <c r="AC10" s="24">
        <v>18332551528</v>
      </c>
      <c r="AD10" s="25" t="s">
        <v>1131</v>
      </c>
      <c r="AE10" s="7" t="s">
        <v>1132</v>
      </c>
      <c r="AF10" s="7" t="s">
        <v>1133</v>
      </c>
    </row>
    <row r="11" spans="1:32" ht="24.95" customHeight="1">
      <c r="A11" s="5" t="s">
        <v>207</v>
      </c>
      <c r="B11" s="5" t="s">
        <v>559</v>
      </c>
      <c r="C11" s="15"/>
      <c r="D11" s="15"/>
      <c r="E11" s="15"/>
      <c r="F11" s="15">
        <f>F12</f>
        <v>97600</v>
      </c>
      <c r="G11" s="15">
        <f t="shared" ref="G11:O11" si="2">G12</f>
        <v>0</v>
      </c>
      <c r="H11" s="15">
        <f t="shared" si="2"/>
        <v>5000</v>
      </c>
      <c r="I11" s="15">
        <f t="shared" si="2"/>
        <v>8918.98</v>
      </c>
      <c r="J11" s="15">
        <f t="shared" si="2"/>
        <v>10000</v>
      </c>
      <c r="K11" s="15">
        <f t="shared" si="2"/>
        <v>20000</v>
      </c>
      <c r="L11" s="15">
        <f t="shared" si="2"/>
        <v>1000</v>
      </c>
      <c r="M11" s="15">
        <f t="shared" si="2"/>
        <v>5000</v>
      </c>
      <c r="N11" s="15">
        <f t="shared" si="2"/>
        <v>5000</v>
      </c>
      <c r="O11" s="15">
        <f t="shared" si="2"/>
        <v>5000</v>
      </c>
      <c r="P11" s="15"/>
      <c r="Q11" s="15"/>
      <c r="R11" s="15"/>
      <c r="S11" s="15"/>
      <c r="T11" s="15"/>
      <c r="U11" s="15"/>
      <c r="V11" s="15"/>
      <c r="W11" s="15"/>
      <c r="X11" s="15"/>
      <c r="Y11" s="15"/>
      <c r="Z11" s="15"/>
      <c r="AA11" s="15"/>
      <c r="AB11" s="15"/>
      <c r="AC11" s="15"/>
      <c r="AD11" s="129"/>
      <c r="AE11" s="15"/>
      <c r="AF11" s="15"/>
    </row>
    <row r="12" spans="1:32" s="142" customFormat="1" ht="58.5" customHeight="1">
      <c r="A12" s="25">
        <v>5</v>
      </c>
      <c r="B12" s="25" t="s">
        <v>970</v>
      </c>
      <c r="C12" s="24" t="s">
        <v>1412</v>
      </c>
      <c r="D12" s="24" t="s">
        <v>972</v>
      </c>
      <c r="E12" s="24" t="s">
        <v>711</v>
      </c>
      <c r="F12" s="24">
        <v>97600</v>
      </c>
      <c r="G12" s="24"/>
      <c r="H12" s="24">
        <v>5000</v>
      </c>
      <c r="I12" s="24">
        <v>8918.98</v>
      </c>
      <c r="J12" s="24">
        <v>10000</v>
      </c>
      <c r="K12" s="24">
        <v>20000</v>
      </c>
      <c r="L12" s="24">
        <v>1000</v>
      </c>
      <c r="M12" s="24">
        <v>5000</v>
      </c>
      <c r="N12" s="24">
        <v>5000</v>
      </c>
      <c r="O12" s="24">
        <v>5000</v>
      </c>
      <c r="P12" s="24" t="s">
        <v>1326</v>
      </c>
      <c r="Q12" s="24" t="s">
        <v>1291</v>
      </c>
      <c r="R12" s="24" t="s">
        <v>1134</v>
      </c>
      <c r="S12" s="137"/>
      <c r="T12" s="137"/>
      <c r="U12" s="137"/>
      <c r="V12" s="137"/>
      <c r="W12" s="137"/>
      <c r="X12" s="108">
        <v>2017</v>
      </c>
      <c r="Y12" s="108">
        <v>4</v>
      </c>
      <c r="Z12" s="108">
        <v>2020</v>
      </c>
      <c r="AA12" s="108">
        <v>6</v>
      </c>
      <c r="AB12" s="24" t="s">
        <v>1135</v>
      </c>
      <c r="AC12" s="24">
        <v>13820917340</v>
      </c>
      <c r="AD12" s="25" t="s">
        <v>223</v>
      </c>
      <c r="AE12" s="24" t="s">
        <v>1112</v>
      </c>
      <c r="AF12" s="24" t="s">
        <v>1107</v>
      </c>
    </row>
    <row r="13" spans="1:32" ht="24.95" customHeight="1">
      <c r="A13" s="5" t="s">
        <v>214</v>
      </c>
      <c r="B13" s="5" t="s">
        <v>804</v>
      </c>
      <c r="C13" s="15"/>
      <c r="D13" s="15"/>
      <c r="E13" s="15"/>
      <c r="F13" s="70">
        <f>SUM(F14:F17)</f>
        <v>331516</v>
      </c>
      <c r="G13" s="70">
        <f t="shared" ref="G13:O13" si="3">SUM(G14:G17)</f>
        <v>0</v>
      </c>
      <c r="H13" s="70">
        <f t="shared" si="3"/>
        <v>0</v>
      </c>
      <c r="I13" s="70">
        <f>SUM(I14:I17)</f>
        <v>198000</v>
      </c>
      <c r="J13" s="70">
        <f t="shared" ref="J13:K13" si="4">SUM(J14:J17)</f>
        <v>42140</v>
      </c>
      <c r="K13" s="70">
        <f t="shared" si="4"/>
        <v>205000</v>
      </c>
      <c r="L13" s="70">
        <f>SUM(L14:L17)</f>
        <v>18000</v>
      </c>
      <c r="M13" s="70">
        <f t="shared" si="3"/>
        <v>9750</v>
      </c>
      <c r="N13" s="70">
        <f t="shared" si="3"/>
        <v>9750</v>
      </c>
      <c r="O13" s="70">
        <f t="shared" si="3"/>
        <v>9750</v>
      </c>
      <c r="P13" s="70"/>
      <c r="Q13" s="70"/>
      <c r="R13" s="70"/>
      <c r="S13" s="70">
        <f>SUM(S14:S17)</f>
        <v>1451328.70403171</v>
      </c>
      <c r="T13" s="70">
        <f>SUM(T14:T17)</f>
        <v>61320.913515643202</v>
      </c>
      <c r="U13" s="70">
        <f>SUM(U14:U17)</f>
        <v>12010.6296322537</v>
      </c>
      <c r="V13" s="70">
        <f>SUM(V14:V17)</f>
        <v>964850.37058029498</v>
      </c>
      <c r="W13" s="70">
        <f>SUM(W14:W17)</f>
        <v>1181062.96322537</v>
      </c>
      <c r="X13" s="15"/>
      <c r="Y13" s="15"/>
      <c r="Z13" s="15"/>
      <c r="AA13" s="15"/>
      <c r="AB13" s="15"/>
      <c r="AC13" s="15"/>
      <c r="AD13" s="146"/>
      <c r="AE13" s="127"/>
      <c r="AF13" s="127"/>
    </row>
    <row r="14" spans="1:32" s="142" customFormat="1" ht="60">
      <c r="A14" s="7">
        <v>6</v>
      </c>
      <c r="B14" s="7" t="s">
        <v>1413</v>
      </c>
      <c r="C14" s="7" t="s">
        <v>1414</v>
      </c>
      <c r="D14" s="7" t="s">
        <v>267</v>
      </c>
      <c r="E14" s="7" t="s">
        <v>1394</v>
      </c>
      <c r="F14" s="7">
        <v>16000</v>
      </c>
      <c r="G14" s="7"/>
      <c r="H14" s="7"/>
      <c r="I14" s="7">
        <v>2000</v>
      </c>
      <c r="J14" s="7">
        <v>5140</v>
      </c>
      <c r="K14" s="7">
        <v>9000</v>
      </c>
      <c r="L14" s="7">
        <v>4000</v>
      </c>
      <c r="M14" s="7">
        <v>2250</v>
      </c>
      <c r="N14" s="7">
        <v>2250</v>
      </c>
      <c r="O14" s="7">
        <v>2250</v>
      </c>
      <c r="P14" s="7" t="s">
        <v>1327</v>
      </c>
      <c r="Q14" s="126" t="s">
        <v>1141</v>
      </c>
      <c r="R14" s="7" t="s">
        <v>609</v>
      </c>
      <c r="S14" s="150">
        <v>1351328.70403171</v>
      </c>
      <c r="T14" s="150">
        <v>56320.913515643202</v>
      </c>
      <c r="U14" s="150">
        <v>10810.6296322537</v>
      </c>
      <c r="V14" s="150">
        <v>864850.37058029498</v>
      </c>
      <c r="W14" s="150">
        <v>1081062.96322537</v>
      </c>
      <c r="X14" s="7">
        <v>2018</v>
      </c>
      <c r="Y14" s="7">
        <v>4</v>
      </c>
      <c r="Z14" s="7">
        <v>2020</v>
      </c>
      <c r="AA14" s="7">
        <v>12</v>
      </c>
      <c r="AB14" s="7" t="s">
        <v>1415</v>
      </c>
      <c r="AC14" s="7" t="s">
        <v>1416</v>
      </c>
      <c r="AD14" s="7" t="s">
        <v>223</v>
      </c>
      <c r="AE14" s="24" t="s">
        <v>1139</v>
      </c>
      <c r="AF14" s="24" t="s">
        <v>1140</v>
      </c>
    </row>
    <row r="15" spans="1:32" s="141" customFormat="1" ht="30" customHeight="1">
      <c r="A15" s="7">
        <v>7</v>
      </c>
      <c r="B15" s="116" t="s">
        <v>1142</v>
      </c>
      <c r="C15" s="116" t="s">
        <v>1143</v>
      </c>
      <c r="D15" s="116" t="s">
        <v>1144</v>
      </c>
      <c r="E15" s="116" t="s">
        <v>444</v>
      </c>
      <c r="F15" s="116">
        <v>70000</v>
      </c>
      <c r="G15" s="116">
        <v>0</v>
      </c>
      <c r="H15" s="116">
        <v>0</v>
      </c>
      <c r="I15" s="116">
        <v>196000</v>
      </c>
      <c r="J15" s="116">
        <v>37000</v>
      </c>
      <c r="K15" s="116">
        <v>30000</v>
      </c>
      <c r="L15" s="116">
        <v>6000</v>
      </c>
      <c r="M15" s="116">
        <v>7500</v>
      </c>
      <c r="N15" s="116">
        <v>7500</v>
      </c>
      <c r="O15" s="116">
        <v>7500</v>
      </c>
      <c r="P15" s="116" t="s">
        <v>1297</v>
      </c>
      <c r="Q15" s="116" t="s">
        <v>1145</v>
      </c>
      <c r="R15" s="116" t="s">
        <v>498</v>
      </c>
      <c r="S15" s="116">
        <v>100000</v>
      </c>
      <c r="T15" s="116">
        <v>5000</v>
      </c>
      <c r="U15" s="116">
        <v>1200</v>
      </c>
      <c r="V15" s="116">
        <v>100000</v>
      </c>
      <c r="W15" s="116">
        <v>100000</v>
      </c>
      <c r="X15" s="116">
        <v>2015</v>
      </c>
      <c r="Y15" s="116">
        <v>5</v>
      </c>
      <c r="Z15" s="116">
        <v>2020</v>
      </c>
      <c r="AA15" s="116">
        <v>5</v>
      </c>
      <c r="AB15" s="116" t="s">
        <v>1417</v>
      </c>
      <c r="AC15" s="116">
        <v>18622530025</v>
      </c>
      <c r="AD15" s="139" t="s">
        <v>1126</v>
      </c>
      <c r="AE15" s="19" t="s">
        <v>1146</v>
      </c>
      <c r="AF15" s="19" t="s">
        <v>1147</v>
      </c>
    </row>
    <row r="16" spans="1:32" s="141" customFormat="1" ht="54.75" customHeight="1">
      <c r="A16" s="7">
        <v>8</v>
      </c>
      <c r="B16" s="116" t="s">
        <v>1420</v>
      </c>
      <c r="C16" s="116" t="s">
        <v>1418</v>
      </c>
      <c r="D16" s="116" t="s">
        <v>1148</v>
      </c>
      <c r="E16" s="116" t="s">
        <v>1071</v>
      </c>
      <c r="F16" s="116">
        <v>199856</v>
      </c>
      <c r="G16" s="116"/>
      <c r="H16" s="116"/>
      <c r="I16" s="116"/>
      <c r="J16" s="116"/>
      <c r="K16" s="116">
        <v>130000</v>
      </c>
      <c r="L16" s="116"/>
      <c r="M16" s="116"/>
      <c r="N16" s="116"/>
      <c r="O16" s="116"/>
      <c r="P16" s="116" t="s">
        <v>1328</v>
      </c>
      <c r="Q16" s="116" t="s">
        <v>1150</v>
      </c>
      <c r="R16" s="116" t="s">
        <v>498</v>
      </c>
      <c r="S16" s="116"/>
      <c r="T16" s="116"/>
      <c r="U16" s="116"/>
      <c r="V16" s="116"/>
      <c r="W16" s="116"/>
      <c r="X16" s="116">
        <v>2018</v>
      </c>
      <c r="Y16" s="116">
        <v>8</v>
      </c>
      <c r="Z16" s="116">
        <v>2020</v>
      </c>
      <c r="AA16" s="116">
        <v>8</v>
      </c>
      <c r="AB16" s="247" t="s">
        <v>1421</v>
      </c>
      <c r="AC16" s="247">
        <v>13622183113</v>
      </c>
      <c r="AD16" s="139" t="s">
        <v>1126</v>
      </c>
      <c r="AE16" s="116" t="s">
        <v>1149</v>
      </c>
      <c r="AF16" s="116" t="s">
        <v>1151</v>
      </c>
    </row>
    <row r="17" spans="1:32" s="142" customFormat="1" ht="42" customHeight="1">
      <c r="A17" s="7">
        <v>9</v>
      </c>
      <c r="B17" s="116" t="s">
        <v>1152</v>
      </c>
      <c r="C17" s="116" t="s">
        <v>1419</v>
      </c>
      <c r="D17" s="116" t="s">
        <v>1153</v>
      </c>
      <c r="E17" s="116" t="s">
        <v>495</v>
      </c>
      <c r="F17" s="116">
        <v>45660</v>
      </c>
      <c r="G17" s="116"/>
      <c r="H17" s="116"/>
      <c r="I17" s="116"/>
      <c r="J17" s="116"/>
      <c r="K17" s="116">
        <v>36000</v>
      </c>
      <c r="L17" s="116">
        <v>8000</v>
      </c>
      <c r="M17" s="116"/>
      <c r="N17" s="116"/>
      <c r="O17" s="116"/>
      <c r="P17" s="116" t="s">
        <v>1329</v>
      </c>
      <c r="Q17" s="116" t="s">
        <v>581</v>
      </c>
      <c r="R17" s="116" t="s">
        <v>498</v>
      </c>
      <c r="S17" s="116"/>
      <c r="T17" s="116"/>
      <c r="U17" s="116"/>
      <c r="V17" s="116"/>
      <c r="W17" s="116"/>
      <c r="X17" s="116">
        <v>2018</v>
      </c>
      <c r="Y17" s="116">
        <v>8</v>
      </c>
      <c r="Z17" s="116">
        <v>2020</v>
      </c>
      <c r="AA17" s="116">
        <v>8</v>
      </c>
      <c r="AB17" s="247" t="s">
        <v>1330</v>
      </c>
      <c r="AC17" s="247">
        <v>13622183113</v>
      </c>
      <c r="AD17" s="116" t="s">
        <v>205</v>
      </c>
      <c r="AE17" s="116" t="s">
        <v>1149</v>
      </c>
      <c r="AF17" s="116" t="s">
        <v>1151</v>
      </c>
    </row>
    <row r="18" spans="1:32" ht="24.95" customHeight="1">
      <c r="A18" s="5" t="s">
        <v>222</v>
      </c>
      <c r="B18" s="5" t="s">
        <v>537</v>
      </c>
      <c r="C18" s="15"/>
      <c r="D18" s="15"/>
      <c r="E18" s="15"/>
      <c r="F18" s="15">
        <f>SUM(F19:F23)</f>
        <v>192000</v>
      </c>
      <c r="G18" s="15">
        <f t="shared" ref="G18:L18" si="5">SUM(G19:G23)</f>
        <v>0</v>
      </c>
      <c r="H18" s="15">
        <f t="shared" si="5"/>
        <v>0</v>
      </c>
      <c r="I18" s="15">
        <f t="shared" si="5"/>
        <v>41119.979999999996</v>
      </c>
      <c r="J18" s="15">
        <f t="shared" si="5"/>
        <v>47187.89</v>
      </c>
      <c r="K18" s="15">
        <f t="shared" si="5"/>
        <v>63640</v>
      </c>
      <c r="L18" s="15">
        <f t="shared" si="5"/>
        <v>9628</v>
      </c>
      <c r="M18" s="15">
        <f t="shared" ref="M18:O18" si="6">SUM(M19:M22)</f>
        <v>11250</v>
      </c>
      <c r="N18" s="15">
        <f t="shared" si="6"/>
        <v>10790</v>
      </c>
      <c r="O18" s="15">
        <f t="shared" si="6"/>
        <v>10750</v>
      </c>
      <c r="P18" s="15"/>
      <c r="Q18" s="15"/>
      <c r="R18" s="15"/>
      <c r="S18" s="15">
        <f>SUM(S19:S22)</f>
        <v>89500</v>
      </c>
      <c r="T18" s="15">
        <f>SUM(T19:T22)</f>
        <v>14736</v>
      </c>
      <c r="U18" s="15">
        <f>SUM(U19:U22)</f>
        <v>8178</v>
      </c>
      <c r="V18" s="15">
        <f>SUM(V19:V22)</f>
        <v>112500</v>
      </c>
      <c r="W18" s="15">
        <f>SUM(W19:W22)</f>
        <v>120000</v>
      </c>
      <c r="X18" s="23"/>
      <c r="Y18" s="23"/>
      <c r="Z18" s="23"/>
      <c r="AA18" s="23"/>
      <c r="AB18" s="23"/>
      <c r="AC18" s="23"/>
      <c r="AD18" s="147"/>
      <c r="AE18" s="23"/>
      <c r="AF18" s="23"/>
    </row>
    <row r="19" spans="1:32" s="141" customFormat="1" ht="69" customHeight="1">
      <c r="A19" s="118">
        <v>10</v>
      </c>
      <c r="B19" s="123" t="s">
        <v>1422</v>
      </c>
      <c r="C19" s="123" t="s">
        <v>1081</v>
      </c>
      <c r="D19" s="124" t="s">
        <v>1082</v>
      </c>
      <c r="E19" s="124" t="s">
        <v>1394</v>
      </c>
      <c r="F19" s="124">
        <v>100000</v>
      </c>
      <c r="G19" s="124"/>
      <c r="H19" s="124"/>
      <c r="I19" s="124">
        <v>2500</v>
      </c>
      <c r="J19" s="124">
        <v>41784</v>
      </c>
      <c r="K19" s="124">
        <v>30000</v>
      </c>
      <c r="L19" s="124">
        <v>3000</v>
      </c>
      <c r="M19" s="124">
        <v>7500</v>
      </c>
      <c r="N19" s="124">
        <v>7500</v>
      </c>
      <c r="O19" s="124">
        <v>7500</v>
      </c>
      <c r="P19" s="124" t="s">
        <v>1331</v>
      </c>
      <c r="Q19" s="124" t="s">
        <v>763</v>
      </c>
      <c r="R19" s="124" t="s">
        <v>609</v>
      </c>
      <c r="S19" s="124">
        <v>67000</v>
      </c>
      <c r="T19" s="124">
        <v>10048</v>
      </c>
      <c r="U19" s="124">
        <v>7400</v>
      </c>
      <c r="V19" s="124">
        <v>90000</v>
      </c>
      <c r="W19" s="124">
        <v>90000</v>
      </c>
      <c r="X19" s="124">
        <v>2017</v>
      </c>
      <c r="Y19" s="124">
        <v>6</v>
      </c>
      <c r="Z19" s="124">
        <v>2020</v>
      </c>
      <c r="AA19" s="124">
        <v>2</v>
      </c>
      <c r="AB19" s="124" t="s">
        <v>1423</v>
      </c>
      <c r="AC19" s="116" t="s">
        <v>1424</v>
      </c>
      <c r="AD19" s="139" t="s">
        <v>1105</v>
      </c>
      <c r="AE19" s="7" t="s">
        <v>1154</v>
      </c>
      <c r="AF19" s="7" t="s">
        <v>1155</v>
      </c>
    </row>
    <row r="20" spans="1:32" s="142" customFormat="1" ht="54.75" customHeight="1">
      <c r="A20" s="118">
        <v>11</v>
      </c>
      <c r="B20" s="7" t="s">
        <v>869</v>
      </c>
      <c r="C20" s="7" t="s">
        <v>1178</v>
      </c>
      <c r="D20" s="7" t="s">
        <v>268</v>
      </c>
      <c r="E20" s="7" t="s">
        <v>444</v>
      </c>
      <c r="F20" s="7">
        <v>6000</v>
      </c>
      <c r="G20" s="7"/>
      <c r="H20" s="7"/>
      <c r="I20" s="7"/>
      <c r="J20" s="7">
        <v>2360</v>
      </c>
      <c r="K20" s="7">
        <v>3640</v>
      </c>
      <c r="L20" s="7">
        <v>728</v>
      </c>
      <c r="M20" s="7">
        <v>1000</v>
      </c>
      <c r="N20" s="7">
        <v>540</v>
      </c>
      <c r="O20" s="7">
        <v>500</v>
      </c>
      <c r="P20" s="7" t="s">
        <v>1310</v>
      </c>
      <c r="Q20" s="7" t="s">
        <v>269</v>
      </c>
      <c r="R20" s="7" t="s">
        <v>609</v>
      </c>
      <c r="S20" s="7">
        <v>7500</v>
      </c>
      <c r="T20" s="7">
        <v>3000</v>
      </c>
      <c r="U20" s="7">
        <v>480</v>
      </c>
      <c r="V20" s="7">
        <v>7500</v>
      </c>
      <c r="W20" s="7">
        <v>15000</v>
      </c>
      <c r="X20" s="7">
        <v>2018</v>
      </c>
      <c r="Y20" s="7">
        <v>9</v>
      </c>
      <c r="Z20" s="7">
        <v>2020</v>
      </c>
      <c r="AA20" s="7">
        <v>3</v>
      </c>
      <c r="AB20" s="7" t="s">
        <v>1425</v>
      </c>
      <c r="AC20" s="7">
        <v>13920503197</v>
      </c>
      <c r="AD20" s="7" t="s">
        <v>223</v>
      </c>
      <c r="AE20" s="7" t="s">
        <v>1113</v>
      </c>
      <c r="AF20" s="7" t="s">
        <v>1114</v>
      </c>
    </row>
    <row r="21" spans="1:32" s="142" customFormat="1" ht="39.75" customHeight="1">
      <c r="A21" s="118">
        <v>12</v>
      </c>
      <c r="B21" s="24" t="s">
        <v>1325</v>
      </c>
      <c r="C21" s="24" t="s">
        <v>1156</v>
      </c>
      <c r="D21" s="24" t="s">
        <v>1157</v>
      </c>
      <c r="E21" s="24" t="s">
        <v>510</v>
      </c>
      <c r="F21" s="24">
        <v>56000</v>
      </c>
      <c r="G21" s="24"/>
      <c r="H21" s="24"/>
      <c r="I21" s="24"/>
      <c r="J21" s="24"/>
      <c r="K21" s="24">
        <v>12000</v>
      </c>
      <c r="L21" s="24">
        <v>3400</v>
      </c>
      <c r="M21" s="24"/>
      <c r="N21" s="24"/>
      <c r="O21" s="24"/>
      <c r="P21" s="24" t="s">
        <v>1332</v>
      </c>
      <c r="Q21" s="24" t="s">
        <v>1158</v>
      </c>
      <c r="R21" s="24" t="s">
        <v>609</v>
      </c>
      <c r="S21" s="24"/>
      <c r="T21" s="24"/>
      <c r="U21" s="24"/>
      <c r="V21" s="24"/>
      <c r="W21" s="24"/>
      <c r="X21" s="24">
        <v>2018</v>
      </c>
      <c r="Y21" s="24">
        <v>3</v>
      </c>
      <c r="Z21" s="24">
        <v>2020</v>
      </c>
      <c r="AA21" s="24">
        <v>3</v>
      </c>
      <c r="AB21" s="24" t="s">
        <v>1159</v>
      </c>
      <c r="AC21" s="24">
        <v>15922212931</v>
      </c>
      <c r="AD21" s="116" t="s">
        <v>205</v>
      </c>
      <c r="AE21" s="7" t="s">
        <v>1160</v>
      </c>
      <c r="AF21" s="7" t="s">
        <v>1161</v>
      </c>
    </row>
    <row r="22" spans="1:32" s="141" customFormat="1" ht="55.5" customHeight="1">
      <c r="A22" s="118">
        <v>13</v>
      </c>
      <c r="B22" s="123" t="s">
        <v>900</v>
      </c>
      <c r="C22" s="123" t="s">
        <v>1162</v>
      </c>
      <c r="D22" s="124" t="s">
        <v>1163</v>
      </c>
      <c r="E22" s="124" t="s">
        <v>1106</v>
      </c>
      <c r="F22" s="124">
        <v>20000</v>
      </c>
      <c r="G22" s="124"/>
      <c r="H22" s="124"/>
      <c r="I22" s="124">
        <v>7930.8</v>
      </c>
      <c r="J22" s="124">
        <v>43.89</v>
      </c>
      <c r="K22" s="124">
        <v>11000</v>
      </c>
      <c r="L22" s="124">
        <v>2500</v>
      </c>
      <c r="M22" s="124">
        <v>2750</v>
      </c>
      <c r="N22" s="124">
        <v>2750</v>
      </c>
      <c r="O22" s="124">
        <v>2750</v>
      </c>
      <c r="P22" s="124" t="s">
        <v>1333</v>
      </c>
      <c r="Q22" s="124" t="s">
        <v>1164</v>
      </c>
      <c r="R22" s="124" t="s">
        <v>1165</v>
      </c>
      <c r="S22" s="124">
        <v>15000</v>
      </c>
      <c r="T22" s="124">
        <v>1688</v>
      </c>
      <c r="U22" s="124">
        <v>298</v>
      </c>
      <c r="V22" s="124">
        <v>15000</v>
      </c>
      <c r="W22" s="124">
        <v>15000</v>
      </c>
      <c r="X22" s="124">
        <v>2018</v>
      </c>
      <c r="Y22" s="124">
        <v>11</v>
      </c>
      <c r="Z22" s="124">
        <v>2020</v>
      </c>
      <c r="AA22" s="124">
        <v>6</v>
      </c>
      <c r="AB22" s="124" t="s">
        <v>1334</v>
      </c>
      <c r="AC22" s="124" t="s">
        <v>1335</v>
      </c>
      <c r="AD22" s="124" t="s">
        <v>1179</v>
      </c>
      <c r="AE22" s="7" t="s">
        <v>1132</v>
      </c>
      <c r="AF22" s="7" t="s">
        <v>1133</v>
      </c>
    </row>
    <row r="23" spans="1:32" s="48" customFormat="1" ht="54.75" customHeight="1">
      <c r="A23" s="118">
        <v>14</v>
      </c>
      <c r="B23" s="7" t="s">
        <v>331</v>
      </c>
      <c r="C23" s="7" t="s">
        <v>1426</v>
      </c>
      <c r="D23" s="7" t="s">
        <v>332</v>
      </c>
      <c r="E23" s="7" t="s">
        <v>510</v>
      </c>
      <c r="F23" s="7">
        <v>10000</v>
      </c>
      <c r="G23" s="7"/>
      <c r="H23" s="7"/>
      <c r="I23" s="7">
        <v>30689.18</v>
      </c>
      <c r="J23" s="7">
        <v>3000</v>
      </c>
      <c r="K23" s="7">
        <v>7000</v>
      </c>
      <c r="L23" s="7"/>
      <c r="M23" s="7">
        <v>1750</v>
      </c>
      <c r="N23" s="7">
        <v>1750</v>
      </c>
      <c r="O23" s="7">
        <v>1750</v>
      </c>
      <c r="P23" s="7" t="s">
        <v>1290</v>
      </c>
      <c r="Q23" s="66" t="s">
        <v>512</v>
      </c>
      <c r="R23" s="7" t="s">
        <v>609</v>
      </c>
      <c r="S23" s="7">
        <v>180000</v>
      </c>
      <c r="T23" s="7">
        <v>15000</v>
      </c>
      <c r="U23" s="7">
        <v>23400</v>
      </c>
      <c r="V23" s="7">
        <v>200000</v>
      </c>
      <c r="W23" s="7">
        <v>238000</v>
      </c>
      <c r="X23" s="7">
        <v>2018</v>
      </c>
      <c r="Y23" s="7">
        <v>8</v>
      </c>
      <c r="Z23" s="7">
        <v>2020</v>
      </c>
      <c r="AA23" s="7">
        <v>12</v>
      </c>
      <c r="AB23" s="7" t="s">
        <v>333</v>
      </c>
      <c r="AC23" s="106" t="s">
        <v>334</v>
      </c>
      <c r="AD23" s="7" t="s">
        <v>223</v>
      </c>
      <c r="AE23" s="106" t="s">
        <v>1093</v>
      </c>
      <c r="AF23" s="106" t="s">
        <v>1090</v>
      </c>
    </row>
    <row r="24" spans="1:32" ht="24.95" customHeight="1">
      <c r="A24" s="5" t="s">
        <v>233</v>
      </c>
      <c r="B24" s="5" t="s">
        <v>520</v>
      </c>
      <c r="C24" s="5"/>
      <c r="D24" s="5"/>
      <c r="E24" s="5"/>
      <c r="F24" s="5">
        <f>SUM(F25:F25)</f>
        <v>14579</v>
      </c>
      <c r="G24" s="5">
        <f t="shared" ref="G24:O24" si="7">SUM(G25:G25)</f>
        <v>0</v>
      </c>
      <c r="H24" s="5">
        <f t="shared" si="7"/>
        <v>0</v>
      </c>
      <c r="I24" s="70">
        <f t="shared" si="7"/>
        <v>7024.76</v>
      </c>
      <c r="J24" s="70">
        <f t="shared" si="7"/>
        <v>0</v>
      </c>
      <c r="K24" s="70">
        <f t="shared" si="7"/>
        <v>7000</v>
      </c>
      <c r="L24" s="70">
        <f t="shared" si="7"/>
        <v>1400</v>
      </c>
      <c r="M24" s="70">
        <f t="shared" si="7"/>
        <v>1750</v>
      </c>
      <c r="N24" s="70">
        <f t="shared" si="7"/>
        <v>1750</v>
      </c>
      <c r="O24" s="70">
        <f t="shared" si="7"/>
        <v>1750</v>
      </c>
      <c r="P24" s="70"/>
      <c r="Q24" s="5"/>
      <c r="R24" s="5"/>
      <c r="S24" s="5">
        <f>SUM(S25:S25)</f>
        <v>0</v>
      </c>
      <c r="T24" s="5">
        <f>SUM(T25:T25)</f>
        <v>0</v>
      </c>
      <c r="U24" s="5">
        <f>SUM(U25:U25)</f>
        <v>0</v>
      </c>
      <c r="V24" s="5">
        <f>SUM(V25:V25)</f>
        <v>0</v>
      </c>
      <c r="W24" s="5">
        <f>SUM(W25:W25)</f>
        <v>0</v>
      </c>
      <c r="X24" s="5"/>
      <c r="Y24" s="5"/>
      <c r="Z24" s="5"/>
      <c r="AA24" s="5"/>
      <c r="AB24" s="121"/>
      <c r="AC24" s="121"/>
      <c r="AD24" s="148"/>
      <c r="AE24" s="121"/>
      <c r="AF24" s="121"/>
    </row>
    <row r="25" spans="1:32" s="142" customFormat="1" ht="57" customHeight="1">
      <c r="A25" s="24">
        <v>15</v>
      </c>
      <c r="B25" s="24" t="s">
        <v>1336</v>
      </c>
      <c r="C25" s="24" t="s">
        <v>270</v>
      </c>
      <c r="D25" s="24" t="s">
        <v>271</v>
      </c>
      <c r="E25" s="24" t="s">
        <v>510</v>
      </c>
      <c r="F25" s="24">
        <v>14579</v>
      </c>
      <c r="G25" s="24"/>
      <c r="H25" s="24"/>
      <c r="I25" s="24">
        <v>7024.76</v>
      </c>
      <c r="J25" s="24"/>
      <c r="K25" s="24">
        <v>7000</v>
      </c>
      <c r="L25" s="24">
        <v>1400</v>
      </c>
      <c r="M25" s="24">
        <v>1750</v>
      </c>
      <c r="N25" s="24">
        <v>1750</v>
      </c>
      <c r="O25" s="24">
        <v>1750</v>
      </c>
      <c r="P25" s="24" t="s">
        <v>1337</v>
      </c>
      <c r="Q25" s="24" t="s">
        <v>1338</v>
      </c>
      <c r="R25" s="24" t="s">
        <v>1100</v>
      </c>
      <c r="S25" s="24"/>
      <c r="T25" s="24"/>
      <c r="U25" s="24"/>
      <c r="V25" s="24"/>
      <c r="W25" s="24"/>
      <c r="X25" s="24">
        <v>2018</v>
      </c>
      <c r="Y25" s="24">
        <v>12</v>
      </c>
      <c r="Z25" s="24">
        <v>2020</v>
      </c>
      <c r="AA25" s="24">
        <v>4</v>
      </c>
      <c r="AB25" s="24" t="s">
        <v>1339</v>
      </c>
      <c r="AC25" s="24">
        <v>13752133163</v>
      </c>
      <c r="AD25" s="24" t="s">
        <v>223</v>
      </c>
      <c r="AE25" s="7" t="s">
        <v>1113</v>
      </c>
      <c r="AF25" s="7" t="s">
        <v>1114</v>
      </c>
    </row>
    <row r="26" spans="1:32" ht="24.95" customHeight="1">
      <c r="A26" s="5" t="s">
        <v>240</v>
      </c>
      <c r="B26" s="260" t="s">
        <v>1430</v>
      </c>
      <c r="C26" s="15"/>
      <c r="D26" s="15"/>
      <c r="E26" s="15"/>
      <c r="F26" s="70">
        <f>SUM(F27,F31)</f>
        <v>3140904.81</v>
      </c>
      <c r="G26" s="70">
        <f t="shared" ref="G26:O26" si="8">SUM(G27,G31)</f>
        <v>113200</v>
      </c>
      <c r="H26" s="70">
        <f t="shared" si="8"/>
        <v>60369.57</v>
      </c>
      <c r="I26" s="70">
        <f t="shared" si="8"/>
        <v>2842542.43</v>
      </c>
      <c r="J26" s="70">
        <f t="shared" si="8"/>
        <v>900270</v>
      </c>
      <c r="K26" s="70">
        <f t="shared" si="8"/>
        <v>305988.81</v>
      </c>
      <c r="L26" s="70">
        <f t="shared" si="8"/>
        <v>31160</v>
      </c>
      <c r="M26" s="70">
        <f t="shared" si="8"/>
        <v>65197.202499999999</v>
      </c>
      <c r="N26" s="70">
        <f t="shared" si="8"/>
        <v>66575.202499999999</v>
      </c>
      <c r="O26" s="70">
        <f t="shared" si="8"/>
        <v>65195.202499999999</v>
      </c>
      <c r="P26" s="70"/>
      <c r="Q26" s="69"/>
      <c r="R26" s="69"/>
      <c r="S26" s="70">
        <f>SUM(S27,S31)</f>
        <v>153959</v>
      </c>
      <c r="T26" s="70">
        <f>SUM(T27,T31)</f>
        <v>11108</v>
      </c>
      <c r="U26" s="70">
        <f>SUM(U27,U31)</f>
        <v>8312</v>
      </c>
      <c r="V26" s="70">
        <f>SUM(V27,V31)</f>
        <v>85110</v>
      </c>
      <c r="W26" s="70">
        <f>SUM(W27,W31)</f>
        <v>0</v>
      </c>
      <c r="X26" s="15"/>
      <c r="Y26" s="15"/>
      <c r="Z26" s="15"/>
      <c r="AA26" s="15"/>
      <c r="AB26" s="15"/>
      <c r="AC26" s="15"/>
      <c r="AD26" s="129"/>
      <c r="AE26" s="15"/>
      <c r="AF26" s="15"/>
    </row>
    <row r="27" spans="1:32" ht="24.95" customHeight="1">
      <c r="A27" s="5" t="s">
        <v>204</v>
      </c>
      <c r="B27" s="290" t="s">
        <v>241</v>
      </c>
      <c r="C27" s="291"/>
      <c r="D27" s="15"/>
      <c r="E27" s="15"/>
      <c r="F27" s="15">
        <f>SUM(F28:F30)</f>
        <v>196200</v>
      </c>
      <c r="G27" s="15">
        <f t="shared" ref="G27:J27" si="9">SUM(G28:G30)</f>
        <v>113200</v>
      </c>
      <c r="H27" s="15">
        <f t="shared" si="9"/>
        <v>0</v>
      </c>
      <c r="I27" s="15">
        <f t="shared" si="9"/>
        <v>283493</v>
      </c>
      <c r="J27" s="15">
        <f t="shared" si="9"/>
        <v>5512</v>
      </c>
      <c r="K27" s="15">
        <f>SUM(K28:K30)</f>
        <v>40000</v>
      </c>
      <c r="L27" s="15">
        <f>SUM(L28:L30)</f>
        <v>8000</v>
      </c>
      <c r="M27" s="15">
        <f t="shared" ref="M27:O27" si="10">SUM(M28:M29)</f>
        <v>1380</v>
      </c>
      <c r="N27" s="15">
        <f t="shared" si="10"/>
        <v>2758</v>
      </c>
      <c r="O27" s="15">
        <f t="shared" si="10"/>
        <v>1378</v>
      </c>
      <c r="P27" s="15"/>
      <c r="Q27" s="15"/>
      <c r="R27" s="15"/>
      <c r="S27" s="15">
        <f>SUM(S28:S29)</f>
        <v>0</v>
      </c>
      <c r="T27" s="15">
        <f>SUM(T28:T29)</f>
        <v>0</v>
      </c>
      <c r="U27" s="15">
        <f>SUM(U28:U29)</f>
        <v>0</v>
      </c>
      <c r="V27" s="15">
        <f>SUM(V28:V29)</f>
        <v>0</v>
      </c>
      <c r="W27" s="15">
        <f>SUM(W28:W29)</f>
        <v>0</v>
      </c>
      <c r="X27" s="15"/>
      <c r="Y27" s="15"/>
      <c r="Z27" s="15"/>
      <c r="AA27" s="15"/>
      <c r="AB27" s="15"/>
      <c r="AC27" s="15"/>
      <c r="AD27" s="129"/>
      <c r="AE27" s="57"/>
      <c r="AF27" s="57"/>
    </row>
    <row r="28" spans="1:32" s="142" customFormat="1" ht="81" customHeight="1">
      <c r="A28" s="7">
        <v>16</v>
      </c>
      <c r="B28" s="107" t="s">
        <v>1340</v>
      </c>
      <c r="C28" s="107" t="s">
        <v>1166</v>
      </c>
      <c r="D28" s="107" t="s">
        <v>1167</v>
      </c>
      <c r="E28" s="107" t="s">
        <v>711</v>
      </c>
      <c r="F28" s="107">
        <v>63100</v>
      </c>
      <c r="G28" s="18">
        <v>63100</v>
      </c>
      <c r="H28" s="18"/>
      <c r="I28" s="18">
        <v>157978.6</v>
      </c>
      <c r="J28" s="107">
        <v>2756</v>
      </c>
      <c r="K28" s="145">
        <v>7500</v>
      </c>
      <c r="L28" s="107">
        <v>1500</v>
      </c>
      <c r="M28" s="107">
        <v>690</v>
      </c>
      <c r="N28" s="107">
        <v>1379</v>
      </c>
      <c r="O28" s="107">
        <v>689</v>
      </c>
      <c r="P28" s="107" t="s">
        <v>1333</v>
      </c>
      <c r="Q28" s="107" t="s">
        <v>1292</v>
      </c>
      <c r="R28" s="107"/>
      <c r="S28" s="107"/>
      <c r="T28" s="107"/>
      <c r="U28" s="107"/>
      <c r="V28" s="107"/>
      <c r="W28" s="107"/>
      <c r="X28" s="107">
        <v>2018</v>
      </c>
      <c r="Y28" s="107">
        <v>11</v>
      </c>
      <c r="Z28" s="107">
        <v>2020</v>
      </c>
      <c r="AA28" s="107">
        <v>9</v>
      </c>
      <c r="AB28" s="11" t="s">
        <v>1341</v>
      </c>
      <c r="AC28" s="11" t="s">
        <v>1342</v>
      </c>
      <c r="AD28" s="7" t="s">
        <v>223</v>
      </c>
      <c r="AE28" s="11" t="s">
        <v>1108</v>
      </c>
      <c r="AF28" s="11" t="s">
        <v>1109</v>
      </c>
    </row>
    <row r="29" spans="1:32" s="142" customFormat="1" ht="80.25" customHeight="1">
      <c r="A29" s="7">
        <v>17</v>
      </c>
      <c r="B29" s="107" t="s">
        <v>242</v>
      </c>
      <c r="C29" s="107" t="s">
        <v>1168</v>
      </c>
      <c r="D29" s="107" t="s">
        <v>1169</v>
      </c>
      <c r="E29" s="107" t="s">
        <v>711</v>
      </c>
      <c r="F29" s="107">
        <v>50100</v>
      </c>
      <c r="G29" s="18">
        <v>50100</v>
      </c>
      <c r="H29" s="18"/>
      <c r="I29" s="18">
        <v>125514.4</v>
      </c>
      <c r="J29" s="107">
        <v>2756</v>
      </c>
      <c r="K29" s="145">
        <v>7500</v>
      </c>
      <c r="L29" s="107">
        <v>1500</v>
      </c>
      <c r="M29" s="107">
        <v>690</v>
      </c>
      <c r="N29" s="107">
        <v>1379</v>
      </c>
      <c r="O29" s="107">
        <v>689</v>
      </c>
      <c r="P29" s="107" t="s">
        <v>1333</v>
      </c>
      <c r="Q29" s="107" t="s">
        <v>1292</v>
      </c>
      <c r="R29" s="107"/>
      <c r="S29" s="107"/>
      <c r="T29" s="107"/>
      <c r="U29" s="107"/>
      <c r="V29" s="107"/>
      <c r="W29" s="107"/>
      <c r="X29" s="107">
        <v>2018</v>
      </c>
      <c r="Y29" s="107">
        <v>11</v>
      </c>
      <c r="Z29" s="107">
        <v>2020</v>
      </c>
      <c r="AA29" s="107">
        <v>9</v>
      </c>
      <c r="AB29" s="11" t="s">
        <v>1341</v>
      </c>
      <c r="AC29" s="11" t="s">
        <v>1342</v>
      </c>
      <c r="AD29" s="7" t="s">
        <v>223</v>
      </c>
      <c r="AE29" s="11" t="s">
        <v>1108</v>
      </c>
      <c r="AF29" s="11" t="s">
        <v>1109</v>
      </c>
    </row>
    <row r="30" spans="1:32" s="141" customFormat="1" ht="31.5" customHeight="1">
      <c r="A30" s="7">
        <v>18</v>
      </c>
      <c r="B30" s="152" t="s">
        <v>1181</v>
      </c>
      <c r="C30" s="152" t="s">
        <v>1182</v>
      </c>
      <c r="D30" s="116"/>
      <c r="E30" s="107" t="s">
        <v>495</v>
      </c>
      <c r="F30" s="116">
        <v>83000</v>
      </c>
      <c r="G30" s="116"/>
      <c r="H30" s="116"/>
      <c r="I30" s="116"/>
      <c r="J30" s="116"/>
      <c r="K30" s="116">
        <v>25000</v>
      </c>
      <c r="L30" s="116">
        <v>5000</v>
      </c>
      <c r="M30" s="116"/>
      <c r="N30" s="116"/>
      <c r="O30" s="116"/>
      <c r="P30" s="116" t="s">
        <v>1292</v>
      </c>
      <c r="Q30" s="116"/>
      <c r="R30" s="116"/>
      <c r="S30" s="116"/>
      <c r="T30" s="116"/>
      <c r="U30" s="116"/>
      <c r="V30" s="116"/>
      <c r="W30" s="116"/>
      <c r="X30" s="116">
        <v>2018</v>
      </c>
      <c r="Y30" s="116">
        <v>6</v>
      </c>
      <c r="Z30" s="116">
        <v>2020</v>
      </c>
      <c r="AA30" s="116">
        <v>12</v>
      </c>
      <c r="AB30" s="116"/>
      <c r="AC30" s="116"/>
      <c r="AD30" s="116"/>
      <c r="AE30" s="116" t="s">
        <v>1071</v>
      </c>
      <c r="AF30" s="116" t="s">
        <v>1092</v>
      </c>
    </row>
    <row r="31" spans="1:32" ht="24.95" customHeight="1">
      <c r="A31" s="5" t="s">
        <v>207</v>
      </c>
      <c r="B31" s="5" t="s">
        <v>493</v>
      </c>
      <c r="C31" s="5"/>
      <c r="D31" s="5"/>
      <c r="E31" s="5"/>
      <c r="F31" s="70">
        <f>SUM(F32:F41)</f>
        <v>2944704.81</v>
      </c>
      <c r="G31" s="70">
        <f t="shared" ref="G31:I31" si="11">SUM(G32:G41)</f>
        <v>0</v>
      </c>
      <c r="H31" s="70">
        <f t="shared" si="11"/>
        <v>60369.57</v>
      </c>
      <c r="I31" s="70">
        <f t="shared" si="11"/>
        <v>2559049.4300000002</v>
      </c>
      <c r="J31" s="70">
        <f>SUM(J32:J41)</f>
        <v>894758</v>
      </c>
      <c r="K31" s="70">
        <f t="shared" ref="K31" si="12">SUM(K32:K41)</f>
        <v>265988.81</v>
      </c>
      <c r="L31" s="70">
        <f>SUM(L32:L41)</f>
        <v>23160</v>
      </c>
      <c r="M31" s="70">
        <f t="shared" ref="M31:N31" si="13">SUM(M32:M41)</f>
        <v>63817.202499999999</v>
      </c>
      <c r="N31" s="70">
        <f t="shared" si="13"/>
        <v>63817.202499999999</v>
      </c>
      <c r="O31" s="70">
        <f t="shared" ref="O31" si="14">SUM(O32:O41)</f>
        <v>63817.202499999999</v>
      </c>
      <c r="P31" s="70"/>
      <c r="Q31" s="69"/>
      <c r="R31" s="69"/>
      <c r="S31" s="70">
        <f>SUM(S32:S41)</f>
        <v>153959</v>
      </c>
      <c r="T31" s="70">
        <f>SUM(T32:T41)</f>
        <v>11108</v>
      </c>
      <c r="U31" s="70">
        <f>SUM(U32:U41)</f>
        <v>8312</v>
      </c>
      <c r="V31" s="70">
        <f>SUM(V32:V41)</f>
        <v>85110</v>
      </c>
      <c r="W31" s="70">
        <f>SUM(W32:W41)</f>
        <v>0</v>
      </c>
      <c r="X31" s="5"/>
      <c r="Y31" s="5"/>
      <c r="Z31" s="5"/>
      <c r="AA31" s="5"/>
      <c r="AB31" s="121"/>
      <c r="AC31" s="121"/>
      <c r="AD31" s="148"/>
      <c r="AE31" s="121"/>
      <c r="AF31" s="121"/>
    </row>
    <row r="32" spans="1:32" s="142" customFormat="1" ht="59.25" customHeight="1">
      <c r="A32" s="18">
        <v>19</v>
      </c>
      <c r="B32" s="7" t="s">
        <v>507</v>
      </c>
      <c r="C32" s="7" t="s">
        <v>515</v>
      </c>
      <c r="D32" s="7" t="s">
        <v>516</v>
      </c>
      <c r="E32" s="7" t="s">
        <v>510</v>
      </c>
      <c r="F32" s="7">
        <v>2000000</v>
      </c>
      <c r="G32" s="7"/>
      <c r="H32" s="7"/>
      <c r="I32" s="7">
        <v>2140117</v>
      </c>
      <c r="J32" s="151">
        <v>800000</v>
      </c>
      <c r="K32" s="151">
        <v>35000</v>
      </c>
      <c r="L32" s="151">
        <v>0</v>
      </c>
      <c r="M32" s="151">
        <v>8570</v>
      </c>
      <c r="N32" s="151">
        <v>8570</v>
      </c>
      <c r="O32" s="151">
        <v>8570</v>
      </c>
      <c r="P32" s="151" t="s">
        <v>1370</v>
      </c>
      <c r="Q32" s="7" t="s">
        <v>278</v>
      </c>
      <c r="R32" s="11" t="s">
        <v>498</v>
      </c>
      <c r="S32" s="7"/>
      <c r="T32" s="7"/>
      <c r="U32" s="7"/>
      <c r="V32" s="7"/>
      <c r="W32" s="7"/>
      <c r="X32" s="7">
        <v>2008</v>
      </c>
      <c r="Y32" s="7">
        <v>10</v>
      </c>
      <c r="Z32" s="7">
        <v>2020</v>
      </c>
      <c r="AA32" s="7">
        <v>9</v>
      </c>
      <c r="AB32" s="7" t="s">
        <v>279</v>
      </c>
      <c r="AC32" s="13">
        <v>15922240089</v>
      </c>
      <c r="AD32" s="18" t="s">
        <v>205</v>
      </c>
      <c r="AE32" s="13" t="s">
        <v>1094</v>
      </c>
      <c r="AF32" s="13" t="s">
        <v>1095</v>
      </c>
    </row>
    <row r="33" spans="1:32" s="142" customFormat="1" ht="68.25" customHeight="1">
      <c r="A33" s="18">
        <v>20</v>
      </c>
      <c r="B33" s="7" t="s">
        <v>280</v>
      </c>
      <c r="C33" s="7" t="s">
        <v>281</v>
      </c>
      <c r="D33" s="7" t="s">
        <v>282</v>
      </c>
      <c r="E33" s="11" t="s">
        <v>711</v>
      </c>
      <c r="F33" s="7">
        <v>86242</v>
      </c>
      <c r="G33" s="7"/>
      <c r="H33" s="7">
        <v>60369.57</v>
      </c>
      <c r="I33" s="7">
        <v>94038</v>
      </c>
      <c r="J33" s="7">
        <v>10196</v>
      </c>
      <c r="K33" s="7">
        <v>10800</v>
      </c>
      <c r="L33" s="7">
        <v>2160</v>
      </c>
      <c r="M33" s="7">
        <v>2700</v>
      </c>
      <c r="N33" s="7">
        <v>2700</v>
      </c>
      <c r="O33" s="7">
        <v>2700</v>
      </c>
      <c r="P33" s="7" t="s">
        <v>1371</v>
      </c>
      <c r="Q33" s="7" t="s">
        <v>563</v>
      </c>
      <c r="R33" s="7" t="s">
        <v>498</v>
      </c>
      <c r="S33" s="7">
        <v>78962</v>
      </c>
      <c r="T33" s="7">
        <v>5545</v>
      </c>
      <c r="U33" s="7">
        <v>4263</v>
      </c>
      <c r="V33" s="7">
        <v>59000</v>
      </c>
      <c r="W33" s="7">
        <v>0</v>
      </c>
      <c r="X33" s="7">
        <v>2018</v>
      </c>
      <c r="Y33" s="7">
        <v>7</v>
      </c>
      <c r="Z33" s="7">
        <v>2021</v>
      </c>
      <c r="AA33" s="7">
        <v>5</v>
      </c>
      <c r="AB33" s="7" t="s">
        <v>283</v>
      </c>
      <c r="AC33" s="7">
        <v>18920282653</v>
      </c>
      <c r="AD33" s="18" t="s">
        <v>205</v>
      </c>
      <c r="AE33" s="11" t="s">
        <v>1108</v>
      </c>
      <c r="AF33" s="11" t="s">
        <v>1109</v>
      </c>
    </row>
    <row r="34" spans="1:32" s="142" customFormat="1" ht="54.75" customHeight="1">
      <c r="A34" s="18">
        <v>21</v>
      </c>
      <c r="B34" s="24" t="s">
        <v>829</v>
      </c>
      <c r="C34" s="24" t="s">
        <v>836</v>
      </c>
      <c r="D34" s="24" t="s">
        <v>284</v>
      </c>
      <c r="E34" s="108" t="s">
        <v>711</v>
      </c>
      <c r="F34" s="24">
        <v>59640.44</v>
      </c>
      <c r="G34" s="24"/>
      <c r="H34" s="24"/>
      <c r="I34" s="24">
        <v>2368.4299999999998</v>
      </c>
      <c r="J34" s="24">
        <v>1471</v>
      </c>
      <c r="K34" s="24">
        <v>39640.44</v>
      </c>
      <c r="L34" s="24">
        <v>1500</v>
      </c>
      <c r="M34" s="24">
        <v>9910.11</v>
      </c>
      <c r="N34" s="24">
        <v>9910.11</v>
      </c>
      <c r="O34" s="24">
        <v>9910.11</v>
      </c>
      <c r="P34" s="24" t="s">
        <v>1372</v>
      </c>
      <c r="Q34" s="24" t="s">
        <v>81</v>
      </c>
      <c r="R34" s="24" t="s">
        <v>82</v>
      </c>
      <c r="S34" s="24"/>
      <c r="T34" s="24"/>
      <c r="U34" s="24"/>
      <c r="V34" s="24"/>
      <c r="W34" s="24"/>
      <c r="X34" s="24">
        <v>2017</v>
      </c>
      <c r="Y34" s="24">
        <v>9</v>
      </c>
      <c r="Z34" s="24">
        <v>2020</v>
      </c>
      <c r="AA34" s="24">
        <v>10</v>
      </c>
      <c r="AB34" s="24" t="s">
        <v>85</v>
      </c>
      <c r="AC34" s="24">
        <v>13821112744</v>
      </c>
      <c r="AD34" s="18" t="s">
        <v>205</v>
      </c>
      <c r="AE34" s="11" t="s">
        <v>1108</v>
      </c>
      <c r="AF34" s="11" t="s">
        <v>1109</v>
      </c>
    </row>
    <row r="35" spans="1:32" s="142" customFormat="1" ht="69.75" customHeight="1">
      <c r="A35" s="18">
        <v>22</v>
      </c>
      <c r="B35" s="24" t="s">
        <v>829</v>
      </c>
      <c r="C35" s="24" t="s">
        <v>839</v>
      </c>
      <c r="D35" s="24" t="s">
        <v>285</v>
      </c>
      <c r="E35" s="108" t="s">
        <v>711</v>
      </c>
      <c r="F35" s="24">
        <v>67478.899999999994</v>
      </c>
      <c r="G35" s="24"/>
      <c r="H35" s="24"/>
      <c r="I35" s="24">
        <v>66732.23</v>
      </c>
      <c r="J35" s="24">
        <v>13012</v>
      </c>
      <c r="K35" s="24">
        <v>47478.9</v>
      </c>
      <c r="L35" s="24">
        <v>1500</v>
      </c>
      <c r="M35" s="24">
        <v>11869.725</v>
      </c>
      <c r="N35" s="24">
        <v>11869.725</v>
      </c>
      <c r="O35" s="24">
        <v>11869.725</v>
      </c>
      <c r="P35" s="24" t="s">
        <v>1372</v>
      </c>
      <c r="Q35" s="24" t="s">
        <v>1170</v>
      </c>
      <c r="R35" s="24" t="s">
        <v>1171</v>
      </c>
      <c r="S35" s="24"/>
      <c r="T35" s="24"/>
      <c r="U35" s="24"/>
      <c r="V35" s="24"/>
      <c r="W35" s="24"/>
      <c r="X35" s="24">
        <v>2017</v>
      </c>
      <c r="Y35" s="24">
        <v>9</v>
      </c>
      <c r="Z35" s="24">
        <v>2020</v>
      </c>
      <c r="AA35" s="24">
        <v>10</v>
      </c>
      <c r="AB35" s="24" t="s">
        <v>85</v>
      </c>
      <c r="AC35" s="24">
        <v>13821112744</v>
      </c>
      <c r="AD35" s="18" t="s">
        <v>205</v>
      </c>
      <c r="AE35" s="11" t="s">
        <v>1108</v>
      </c>
      <c r="AF35" s="11" t="s">
        <v>1109</v>
      </c>
    </row>
    <row r="36" spans="1:32" s="142" customFormat="1" ht="54.75" customHeight="1">
      <c r="A36" s="18">
        <v>23</v>
      </c>
      <c r="B36" s="24" t="s">
        <v>829</v>
      </c>
      <c r="C36" s="24" t="s">
        <v>841</v>
      </c>
      <c r="D36" s="24" t="s">
        <v>286</v>
      </c>
      <c r="E36" s="108" t="s">
        <v>711</v>
      </c>
      <c r="F36" s="24">
        <v>66795.23</v>
      </c>
      <c r="G36" s="24"/>
      <c r="H36" s="24"/>
      <c r="I36" s="24">
        <v>96129.87</v>
      </c>
      <c r="J36" s="24">
        <v>12549</v>
      </c>
      <c r="K36" s="24">
        <v>46795.23</v>
      </c>
      <c r="L36" s="24">
        <v>1500</v>
      </c>
      <c r="M36" s="24">
        <v>11698.807500000001</v>
      </c>
      <c r="N36" s="24">
        <v>11698.807500000001</v>
      </c>
      <c r="O36" s="24">
        <v>11698.807500000001</v>
      </c>
      <c r="P36" s="24" t="s">
        <v>1372</v>
      </c>
      <c r="Q36" s="24" t="s">
        <v>1170</v>
      </c>
      <c r="R36" s="24" t="s">
        <v>1171</v>
      </c>
      <c r="S36" s="24"/>
      <c r="T36" s="24"/>
      <c r="U36" s="24"/>
      <c r="V36" s="24"/>
      <c r="W36" s="24"/>
      <c r="X36" s="24">
        <v>2017</v>
      </c>
      <c r="Y36" s="24">
        <v>9</v>
      </c>
      <c r="Z36" s="24">
        <v>2020</v>
      </c>
      <c r="AA36" s="24">
        <v>10</v>
      </c>
      <c r="AB36" s="24" t="s">
        <v>85</v>
      </c>
      <c r="AC36" s="24">
        <v>13821112744</v>
      </c>
      <c r="AD36" s="18" t="s">
        <v>205</v>
      </c>
      <c r="AE36" s="11" t="s">
        <v>1108</v>
      </c>
      <c r="AF36" s="11" t="s">
        <v>1109</v>
      </c>
    </row>
    <row r="37" spans="1:32" s="142" customFormat="1" ht="47.25" customHeight="1">
      <c r="A37" s="18">
        <v>24</v>
      </c>
      <c r="B37" s="24" t="s">
        <v>829</v>
      </c>
      <c r="C37" s="24" t="s">
        <v>843</v>
      </c>
      <c r="D37" s="24" t="s">
        <v>287</v>
      </c>
      <c r="E37" s="108" t="s">
        <v>711</v>
      </c>
      <c r="F37" s="24">
        <v>9548.24</v>
      </c>
      <c r="G37" s="24"/>
      <c r="H37" s="24"/>
      <c r="I37" s="24">
        <v>19200</v>
      </c>
      <c r="J37" s="24">
        <v>6821</v>
      </c>
      <c r="K37" s="24">
        <v>4774.24</v>
      </c>
      <c r="L37" s="24">
        <v>1500</v>
      </c>
      <c r="M37" s="24">
        <v>1193.56</v>
      </c>
      <c r="N37" s="24">
        <v>1193.56</v>
      </c>
      <c r="O37" s="24">
        <v>1193.56</v>
      </c>
      <c r="P37" s="24" t="s">
        <v>1372</v>
      </c>
      <c r="Q37" s="24" t="s">
        <v>1170</v>
      </c>
      <c r="R37" s="24" t="s">
        <v>1171</v>
      </c>
      <c r="S37" s="24"/>
      <c r="T37" s="24"/>
      <c r="U37" s="24"/>
      <c r="V37" s="24"/>
      <c r="W37" s="24"/>
      <c r="X37" s="24">
        <v>2017</v>
      </c>
      <c r="Y37" s="24">
        <v>9</v>
      </c>
      <c r="Z37" s="24">
        <v>2020</v>
      </c>
      <c r="AA37" s="24">
        <v>10</v>
      </c>
      <c r="AB37" s="24" t="s">
        <v>85</v>
      </c>
      <c r="AC37" s="24">
        <v>13821112744</v>
      </c>
      <c r="AD37" s="18" t="s">
        <v>205</v>
      </c>
      <c r="AE37" s="11" t="s">
        <v>1108</v>
      </c>
      <c r="AF37" s="11" t="s">
        <v>1109</v>
      </c>
    </row>
    <row r="38" spans="1:32" s="141" customFormat="1" ht="44.25" customHeight="1">
      <c r="A38" s="18">
        <v>25</v>
      </c>
      <c r="B38" s="123" t="s">
        <v>954</v>
      </c>
      <c r="C38" s="123" t="s">
        <v>1391</v>
      </c>
      <c r="D38" s="124" t="s">
        <v>1172</v>
      </c>
      <c r="E38" s="124" t="s">
        <v>444</v>
      </c>
      <c r="F38" s="124">
        <v>88000</v>
      </c>
      <c r="G38" s="124"/>
      <c r="H38" s="124"/>
      <c r="I38" s="124">
        <v>46690.9</v>
      </c>
      <c r="J38" s="124">
        <v>30000</v>
      </c>
      <c r="K38" s="124">
        <v>58000</v>
      </c>
      <c r="L38" s="124">
        <v>11600</v>
      </c>
      <c r="M38" s="124">
        <v>14500</v>
      </c>
      <c r="N38" s="124">
        <v>14500</v>
      </c>
      <c r="O38" s="125">
        <v>14500</v>
      </c>
      <c r="P38" s="125" t="s">
        <v>1366</v>
      </c>
      <c r="Q38" s="124" t="s">
        <v>1173</v>
      </c>
      <c r="R38" s="124" t="s">
        <v>498</v>
      </c>
      <c r="S38" s="124"/>
      <c r="T38" s="124"/>
      <c r="U38" s="124"/>
      <c r="V38" s="124"/>
      <c r="W38" s="124"/>
      <c r="X38" s="124">
        <v>2017</v>
      </c>
      <c r="Y38" s="124">
        <v>7</v>
      </c>
      <c r="Z38" s="124">
        <v>2020</v>
      </c>
      <c r="AA38" s="124">
        <v>6</v>
      </c>
      <c r="AB38" s="124" t="s">
        <v>1392</v>
      </c>
      <c r="AC38" s="118">
        <v>13311122339</v>
      </c>
      <c r="AD38" s="139" t="s">
        <v>1105</v>
      </c>
      <c r="AE38" s="13" t="s">
        <v>1174</v>
      </c>
      <c r="AF38" s="13" t="s">
        <v>1175</v>
      </c>
    </row>
    <row r="39" spans="1:32" s="142" customFormat="1" ht="66.75" customHeight="1">
      <c r="A39" s="18">
        <v>26</v>
      </c>
      <c r="B39" s="13" t="s">
        <v>280</v>
      </c>
      <c r="C39" s="13" t="s">
        <v>288</v>
      </c>
      <c r="D39" s="13" t="s">
        <v>289</v>
      </c>
      <c r="E39" s="13" t="s">
        <v>711</v>
      </c>
      <c r="F39" s="13">
        <v>86000</v>
      </c>
      <c r="G39" s="13"/>
      <c r="H39" s="13"/>
      <c r="I39" s="13">
        <v>93773</v>
      </c>
      <c r="J39" s="13">
        <v>15690</v>
      </c>
      <c r="K39" s="13">
        <v>12000</v>
      </c>
      <c r="L39" s="13">
        <v>2400</v>
      </c>
      <c r="M39" s="13">
        <v>3000</v>
      </c>
      <c r="N39" s="13">
        <v>3000</v>
      </c>
      <c r="O39" s="13">
        <v>3000</v>
      </c>
      <c r="P39" s="125" t="s">
        <v>1366</v>
      </c>
      <c r="Q39" s="13" t="s">
        <v>563</v>
      </c>
      <c r="R39" s="13" t="s">
        <v>498</v>
      </c>
      <c r="S39" s="13">
        <v>74997</v>
      </c>
      <c r="T39" s="13">
        <v>5563</v>
      </c>
      <c r="U39" s="13">
        <v>4049</v>
      </c>
      <c r="V39" s="13">
        <v>26110</v>
      </c>
      <c r="W39" s="13">
        <v>0</v>
      </c>
      <c r="X39" s="11">
        <v>2018</v>
      </c>
      <c r="Y39" s="11">
        <v>4</v>
      </c>
      <c r="Z39" s="11">
        <v>2020</v>
      </c>
      <c r="AA39" s="11">
        <v>11</v>
      </c>
      <c r="AB39" s="13" t="s">
        <v>283</v>
      </c>
      <c r="AC39" s="13">
        <v>13820381404</v>
      </c>
      <c r="AD39" s="7" t="s">
        <v>205</v>
      </c>
      <c r="AE39" s="11" t="s">
        <v>1108</v>
      </c>
      <c r="AF39" s="11" t="s">
        <v>1095</v>
      </c>
    </row>
    <row r="40" spans="1:32" s="142" customFormat="1" ht="39.75" customHeight="1">
      <c r="A40" s="18">
        <v>27</v>
      </c>
      <c r="B40" s="13" t="s">
        <v>290</v>
      </c>
      <c r="C40" s="13" t="s">
        <v>291</v>
      </c>
      <c r="D40" s="13" t="s">
        <v>292</v>
      </c>
      <c r="E40" s="13" t="s">
        <v>495</v>
      </c>
      <c r="F40" s="13">
        <v>15000</v>
      </c>
      <c r="G40" s="13"/>
      <c r="H40" s="13"/>
      <c r="I40" s="13"/>
      <c r="J40" s="13">
        <v>5019</v>
      </c>
      <c r="K40" s="13">
        <v>1500</v>
      </c>
      <c r="L40" s="13"/>
      <c r="M40" s="13">
        <v>375</v>
      </c>
      <c r="N40" s="13">
        <v>375</v>
      </c>
      <c r="O40" s="13">
        <v>375</v>
      </c>
      <c r="P40" s="13" t="s">
        <v>1373</v>
      </c>
      <c r="Q40" s="13" t="s">
        <v>581</v>
      </c>
      <c r="R40" s="13" t="s">
        <v>498</v>
      </c>
      <c r="S40" s="13"/>
      <c r="T40" s="13"/>
      <c r="U40" s="13"/>
      <c r="V40" s="13"/>
      <c r="W40" s="13"/>
      <c r="X40" s="11">
        <v>2018</v>
      </c>
      <c r="Y40" s="11">
        <v>4</v>
      </c>
      <c r="Z40" s="11">
        <v>2020</v>
      </c>
      <c r="AA40" s="11">
        <v>9</v>
      </c>
      <c r="AB40" s="13"/>
      <c r="AC40" s="13"/>
      <c r="AD40" s="7" t="s">
        <v>205</v>
      </c>
      <c r="AE40" s="13" t="s">
        <v>1176</v>
      </c>
      <c r="AF40" s="13" t="s">
        <v>1177</v>
      </c>
    </row>
    <row r="41" spans="1:32" s="313" customFormat="1" ht="40.5" customHeight="1">
      <c r="A41" s="16">
        <v>28</v>
      </c>
      <c r="B41" s="314" t="s">
        <v>591</v>
      </c>
      <c r="C41" s="314" t="s">
        <v>1427</v>
      </c>
      <c r="D41" s="149"/>
      <c r="E41" s="149" t="s">
        <v>495</v>
      </c>
      <c r="F41" s="149">
        <v>466000</v>
      </c>
      <c r="G41" s="149"/>
      <c r="H41" s="149"/>
      <c r="I41" s="149"/>
      <c r="J41" s="149"/>
      <c r="K41" s="149">
        <v>10000</v>
      </c>
      <c r="L41" s="149">
        <v>1000</v>
      </c>
      <c r="M41" s="149"/>
      <c r="N41" s="149"/>
      <c r="O41" s="149"/>
      <c r="P41" s="149" t="s">
        <v>581</v>
      </c>
      <c r="Q41" s="149" t="s">
        <v>581</v>
      </c>
      <c r="R41" s="149" t="s">
        <v>498</v>
      </c>
      <c r="S41" s="149"/>
      <c r="T41" s="149"/>
      <c r="U41" s="149"/>
      <c r="V41" s="149"/>
      <c r="W41" s="149"/>
      <c r="X41" s="7">
        <v>2017</v>
      </c>
      <c r="Y41" s="7">
        <v>6</v>
      </c>
      <c r="Z41" s="7">
        <v>2020</v>
      </c>
      <c r="AA41" s="7">
        <v>12</v>
      </c>
      <c r="AB41" s="149"/>
      <c r="AC41" s="149"/>
      <c r="AD41" s="7" t="s">
        <v>205</v>
      </c>
      <c r="AE41" s="149" t="s">
        <v>1428</v>
      </c>
      <c r="AF41" s="149" t="s">
        <v>1429</v>
      </c>
    </row>
    <row r="42" spans="1:32" ht="24.95" customHeight="1">
      <c r="A42" s="5" t="s">
        <v>251</v>
      </c>
      <c r="B42" s="261" t="s">
        <v>1079</v>
      </c>
      <c r="C42" s="261"/>
      <c r="D42" s="5"/>
      <c r="E42" s="5"/>
      <c r="F42" s="70"/>
      <c r="G42" s="70"/>
      <c r="H42" s="70"/>
      <c r="I42" s="70"/>
      <c r="J42" s="70"/>
      <c r="K42" s="70"/>
      <c r="L42" s="70"/>
      <c r="M42" s="70" t="e">
        <f>SUM(#REF!)</f>
        <v>#REF!</v>
      </c>
      <c r="N42" s="70" t="e">
        <f>SUM(#REF!)</f>
        <v>#REF!</v>
      </c>
      <c r="O42" s="70" t="e">
        <f>SUM(#REF!)</f>
        <v>#REF!</v>
      </c>
      <c r="P42" s="70"/>
      <c r="Q42" s="70"/>
      <c r="R42" s="70"/>
      <c r="S42" s="70" t="e">
        <f>SUM(#REF!)</f>
        <v>#REF!</v>
      </c>
      <c r="T42" s="70" t="e">
        <f>SUM(#REF!)</f>
        <v>#REF!</v>
      </c>
      <c r="U42" s="70" t="e">
        <f>SUM(#REF!)</f>
        <v>#REF!</v>
      </c>
      <c r="V42" s="70" t="e">
        <f>SUM(#REF!)</f>
        <v>#REF!</v>
      </c>
      <c r="W42" s="70" t="e">
        <f>SUM(#REF!)</f>
        <v>#REF!</v>
      </c>
      <c r="X42" s="5"/>
      <c r="Y42" s="5"/>
      <c r="Z42" s="5"/>
      <c r="AA42" s="5"/>
      <c r="AB42" s="121"/>
      <c r="AC42" s="121"/>
      <c r="AD42" s="148"/>
      <c r="AE42" s="121"/>
      <c r="AF42" s="121"/>
    </row>
    <row r="43" spans="1:32">
      <c r="F43" s="258"/>
      <c r="G43" s="258"/>
      <c r="H43" s="258"/>
      <c r="I43" s="258"/>
      <c r="J43" s="258"/>
      <c r="K43" s="258"/>
      <c r="L43" s="258"/>
    </row>
  </sheetData>
  <autoFilter ref="A3:AF42"/>
  <mergeCells count="23">
    <mergeCell ref="AE2:AE3"/>
    <mergeCell ref="AF2:AF3"/>
    <mergeCell ref="B27:C27"/>
    <mergeCell ref="A2:A3"/>
    <mergeCell ref="B2:B3"/>
    <mergeCell ref="C2:C3"/>
    <mergeCell ref="AD2:AD3"/>
    <mergeCell ref="X2:X3"/>
    <mergeCell ref="Y2:Y3"/>
    <mergeCell ref="Z2:Z3"/>
    <mergeCell ref="AA2:AA3"/>
    <mergeCell ref="A1:AD1"/>
    <mergeCell ref="F2:I2"/>
    <mergeCell ref="L2:O2"/>
    <mergeCell ref="S2:W2"/>
    <mergeCell ref="AB2:AC2"/>
    <mergeCell ref="E2:E3"/>
    <mergeCell ref="R2:R3"/>
    <mergeCell ref="D2:D3"/>
    <mergeCell ref="K2:K3"/>
    <mergeCell ref="Q2:Q3"/>
    <mergeCell ref="J2:J3"/>
    <mergeCell ref="P2:P3"/>
  </mergeCells>
  <phoneticPr fontId="12" type="noConversion"/>
  <conditionalFormatting sqref="C33">
    <cfRule type="duplicateValues" dxfId="7" priority="55" stopIfTrue="1"/>
  </conditionalFormatting>
  <conditionalFormatting sqref="C39:C41">
    <cfRule type="duplicateValues" dxfId="6" priority="58" stopIfTrue="1"/>
  </conditionalFormatting>
  <conditionalFormatting sqref="C9">
    <cfRule type="duplicateValues" dxfId="5" priority="12" stopIfTrue="1"/>
  </conditionalFormatting>
  <conditionalFormatting sqref="C19:C21">
    <cfRule type="duplicateValues" dxfId="4" priority="56" stopIfTrue="1"/>
  </conditionalFormatting>
  <conditionalFormatting sqref="C22">
    <cfRule type="duplicateValues" dxfId="3" priority="2" stopIfTrue="1"/>
  </conditionalFormatting>
  <conditionalFormatting sqref="C10">
    <cfRule type="duplicateValues" dxfId="2" priority="60" stopIfTrue="1"/>
  </conditionalFormatting>
  <conditionalFormatting sqref="C34:C37">
    <cfRule type="expression" dxfId="1" priority="71" stopIfTrue="1">
      <formula>AND(COUNTIF($C$35:$C$39, C34)&gt;1,NOT(ISBLANK(C34)))</formula>
    </cfRule>
  </conditionalFormatting>
  <conditionalFormatting sqref="C41">
    <cfRule type="duplicateValues" dxfId="0" priority="1" stopIfTrue="1"/>
  </conditionalFormatting>
  <printOptions horizontalCentered="1"/>
  <pageMargins left="0.51181102362204722" right="0.51181102362204722" top="0.55118110236220474" bottom="0.55118110236220474" header="0.31496062992125984" footer="0.31496062992125984"/>
  <pageSetup paperSize="8" scale="85" orientation="landscape" r:id="rId1"/>
  <headerFooter>
    <oddFooter>&amp;C第 &amp;P 页，共 &amp;N 页</oddFooter>
  </headerFooter>
  <colBreaks count="1" manualBreakCount="1">
    <brk id="27" max="1048575" man="1"/>
  </colBreaks>
  <drawing r:id="rId2"/>
</worksheet>
</file>

<file path=xl/worksheets/sheet5.xml><?xml version="1.0" encoding="utf-8"?>
<worksheet xmlns="http://schemas.openxmlformats.org/spreadsheetml/2006/main" xmlns:r="http://schemas.openxmlformats.org/officeDocument/2006/relationships">
  <dimension ref="A1:AF44"/>
  <sheetViews>
    <sheetView zoomScale="96" zoomScaleNormal="96" workbookViewId="0">
      <pane xSplit="3" ySplit="3" topLeftCell="D4" activePane="bottomRight" state="frozenSplit"/>
      <selection pane="topRight"/>
      <selection pane="bottomLeft"/>
      <selection pane="bottomRight" activeCell="L5" sqref="L5"/>
    </sheetView>
  </sheetViews>
  <sheetFormatPr defaultRowHeight="13.5"/>
  <cols>
    <col min="1" max="1" width="7.375" style="52" customWidth="1"/>
    <col min="2" max="2" width="20.625" style="52" customWidth="1"/>
    <col min="3" max="3" width="24.875" style="52" customWidth="1"/>
    <col min="4" max="4" width="32.875" style="52" customWidth="1"/>
    <col min="5" max="5" width="15.375" style="52" customWidth="1"/>
    <col min="6" max="6" width="17" style="52" customWidth="1"/>
    <col min="7" max="7" width="9.375" style="52" customWidth="1"/>
    <col min="8" max="8" width="13.25" style="52" customWidth="1"/>
    <col min="9" max="9" width="13" style="52" customWidth="1"/>
    <col min="10" max="10" width="12.875" style="52" customWidth="1"/>
    <col min="11" max="11" width="13" style="52" customWidth="1"/>
    <col min="12" max="12" width="12.75" style="52" customWidth="1"/>
    <col min="13" max="13" width="6" style="52" hidden="1" customWidth="1"/>
    <col min="14" max="14" width="6.375" style="52" hidden="1" customWidth="1"/>
    <col min="15" max="15" width="8" style="53" hidden="1" customWidth="1"/>
    <col min="16" max="16" width="10.75" style="53" customWidth="1"/>
    <col min="17" max="17" width="12.875" style="52" customWidth="1"/>
    <col min="18" max="18" width="5.125" style="52" customWidth="1"/>
    <col min="19" max="19" width="7.625" style="52" hidden="1" customWidth="1"/>
    <col min="20" max="20" width="7.875" style="52" hidden="1" customWidth="1"/>
    <col min="21" max="21" width="8.75" style="52" hidden="1" customWidth="1"/>
    <col min="22" max="22" width="15.5" style="52" hidden="1" customWidth="1"/>
    <col min="23" max="23" width="9.75" style="52" hidden="1" customWidth="1"/>
    <col min="24" max="24" width="7.125" style="52" customWidth="1"/>
    <col min="25" max="25" width="6.875" style="52" customWidth="1"/>
    <col min="26" max="26" width="7.125" style="52" customWidth="1"/>
    <col min="27" max="27" width="7.75" style="52" customWidth="1"/>
    <col min="28" max="28" width="9.75" style="52" customWidth="1"/>
    <col min="29" max="29" width="13" style="52" customWidth="1"/>
    <col min="30" max="30" width="7" style="52" customWidth="1"/>
    <col min="31" max="16384" width="9" style="52"/>
  </cols>
  <sheetData>
    <row r="1" spans="1:32" ht="31.5">
      <c r="A1" s="277" t="s">
        <v>310</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1"/>
      <c r="AF1" s="1"/>
    </row>
    <row r="2" spans="1:32" ht="13.5" customHeight="1">
      <c r="A2" s="279" t="s">
        <v>451</v>
      </c>
      <c r="B2" s="279" t="s">
        <v>452</v>
      </c>
      <c r="C2" s="279" t="s">
        <v>453</v>
      </c>
      <c r="D2" s="279" t="s">
        <v>455</v>
      </c>
      <c r="E2" s="279" t="s">
        <v>456</v>
      </c>
      <c r="F2" s="279" t="s">
        <v>457</v>
      </c>
      <c r="G2" s="279"/>
      <c r="H2" s="279"/>
      <c r="I2" s="279"/>
      <c r="J2" s="279" t="s">
        <v>262</v>
      </c>
      <c r="K2" s="279" t="s">
        <v>194</v>
      </c>
      <c r="L2" s="285" t="s">
        <v>1387</v>
      </c>
      <c r="M2" s="279"/>
      <c r="N2" s="279"/>
      <c r="O2" s="279"/>
      <c r="P2" s="286" t="s">
        <v>1289</v>
      </c>
      <c r="Q2" s="279" t="s">
        <v>195</v>
      </c>
      <c r="R2" s="279" t="s">
        <v>461</v>
      </c>
      <c r="S2" s="279" t="s">
        <v>462</v>
      </c>
      <c r="T2" s="279"/>
      <c r="U2" s="279"/>
      <c r="V2" s="279"/>
      <c r="W2" s="279"/>
      <c r="X2" s="279" t="s">
        <v>463</v>
      </c>
      <c r="Y2" s="279" t="s">
        <v>464</v>
      </c>
      <c r="Z2" s="279" t="s">
        <v>465</v>
      </c>
      <c r="AA2" s="279" t="s">
        <v>466</v>
      </c>
      <c r="AB2" s="294" t="s">
        <v>467</v>
      </c>
      <c r="AC2" s="295"/>
      <c r="AD2" s="297" t="s">
        <v>196</v>
      </c>
      <c r="AE2" s="285" t="s">
        <v>1085</v>
      </c>
      <c r="AF2" s="285" t="s">
        <v>1086</v>
      </c>
    </row>
    <row r="3" spans="1:32" ht="27" customHeight="1">
      <c r="A3" s="279"/>
      <c r="B3" s="279"/>
      <c r="C3" s="279"/>
      <c r="D3" s="279"/>
      <c r="E3" s="279"/>
      <c r="F3" s="54" t="s">
        <v>468</v>
      </c>
      <c r="G3" s="54" t="s">
        <v>469</v>
      </c>
      <c r="H3" s="54" t="s">
        <v>470</v>
      </c>
      <c r="I3" s="54" t="s">
        <v>471</v>
      </c>
      <c r="J3" s="279"/>
      <c r="K3" s="279"/>
      <c r="L3" s="54" t="s">
        <v>197</v>
      </c>
      <c r="M3" s="54" t="s">
        <v>198</v>
      </c>
      <c r="N3" s="54" t="s">
        <v>199</v>
      </c>
      <c r="O3" s="62" t="s">
        <v>200</v>
      </c>
      <c r="P3" s="296"/>
      <c r="Q3" s="284"/>
      <c r="R3" s="284"/>
      <c r="S3" s="54" t="s">
        <v>472</v>
      </c>
      <c r="T3" s="54" t="s">
        <v>473</v>
      </c>
      <c r="U3" s="54" t="s">
        <v>474</v>
      </c>
      <c r="V3" s="54" t="s">
        <v>201</v>
      </c>
      <c r="W3" s="54" t="s">
        <v>202</v>
      </c>
      <c r="X3" s="279"/>
      <c r="Y3" s="279"/>
      <c r="Z3" s="279"/>
      <c r="AA3" s="279"/>
      <c r="AB3" s="54" t="s">
        <v>477</v>
      </c>
      <c r="AC3" s="54" t="s">
        <v>478</v>
      </c>
      <c r="AD3" s="298"/>
      <c r="AE3" s="285"/>
      <c r="AF3" s="285"/>
    </row>
    <row r="4" spans="1:32" ht="24.95" customHeight="1">
      <c r="A4" s="54"/>
      <c r="B4" s="191" t="s">
        <v>1316</v>
      </c>
      <c r="C4" s="54"/>
      <c r="D4" s="54"/>
      <c r="E4" s="54"/>
      <c r="F4" s="55">
        <f>SUM(F5,F21,F31)</f>
        <v>953763.13</v>
      </c>
      <c r="G4" s="55">
        <f t="shared" ref="G4:O4" si="0">SUM(G5,G21,G31)</f>
        <v>0</v>
      </c>
      <c r="H4" s="55">
        <f t="shared" si="0"/>
        <v>437091</v>
      </c>
      <c r="I4" s="55">
        <f t="shared" si="0"/>
        <v>1384592.27</v>
      </c>
      <c r="J4" s="55">
        <f t="shared" si="0"/>
        <v>377574.04000000004</v>
      </c>
      <c r="K4" s="55">
        <f t="shared" si="0"/>
        <v>219749</v>
      </c>
      <c r="L4" s="55">
        <f>SUM(L5,L21,L31)</f>
        <v>62798.400000000001</v>
      </c>
      <c r="M4" s="55" t="e">
        <f t="shared" si="0"/>
        <v>#REF!</v>
      </c>
      <c r="N4" s="55" t="e">
        <f t="shared" si="0"/>
        <v>#REF!</v>
      </c>
      <c r="O4" s="55" t="e">
        <f t="shared" si="0"/>
        <v>#REF!</v>
      </c>
      <c r="P4" s="55"/>
      <c r="Q4" s="55"/>
      <c r="R4" s="55"/>
      <c r="S4" s="55" t="e">
        <f>SUM(S5,S21,S31)</f>
        <v>#REF!</v>
      </c>
      <c r="T4" s="55" t="e">
        <f>SUM(T5,T21,T31)</f>
        <v>#REF!</v>
      </c>
      <c r="U4" s="55" t="e">
        <f>SUM(U5,U21,U31)</f>
        <v>#REF!</v>
      </c>
      <c r="V4" s="55" t="e">
        <f>SUM(V5,V21,V31)</f>
        <v>#REF!</v>
      </c>
      <c r="W4" s="55" t="e">
        <f>SUM(W5,W21,W31)</f>
        <v>#REF!</v>
      </c>
      <c r="X4" s="54"/>
      <c r="Y4" s="54"/>
      <c r="Z4" s="54"/>
      <c r="AA4" s="54"/>
      <c r="AB4" s="54"/>
      <c r="AC4" s="54"/>
      <c r="AD4" s="54"/>
      <c r="AE4" s="122"/>
      <c r="AF4" s="122"/>
    </row>
    <row r="5" spans="1:32" ht="24.95" customHeight="1">
      <c r="A5" s="54" t="s">
        <v>203</v>
      </c>
      <c r="B5" s="191" t="s">
        <v>1315</v>
      </c>
      <c r="C5" s="54"/>
      <c r="D5" s="54"/>
      <c r="E5" s="54"/>
      <c r="F5" s="55">
        <f t="shared" ref="F5:O5" si="1">SUM(F6,F7,F15,F18,F19)</f>
        <v>394037.13</v>
      </c>
      <c r="G5" s="55">
        <f t="shared" si="1"/>
        <v>0</v>
      </c>
      <c r="H5" s="55">
        <f t="shared" si="1"/>
        <v>77000</v>
      </c>
      <c r="I5" s="55">
        <f t="shared" si="1"/>
        <v>209861.98</v>
      </c>
      <c r="J5" s="55">
        <f t="shared" si="1"/>
        <v>223436.04</v>
      </c>
      <c r="K5" s="55">
        <f t="shared" si="1"/>
        <v>103603</v>
      </c>
      <c r="L5" s="55">
        <f>SUM(L6,L7,L15,L18,L19)</f>
        <v>33074</v>
      </c>
      <c r="M5" s="55" t="e">
        <f t="shared" si="1"/>
        <v>#REF!</v>
      </c>
      <c r="N5" s="55" t="e">
        <f t="shared" si="1"/>
        <v>#REF!</v>
      </c>
      <c r="O5" s="55" t="e">
        <f t="shared" si="1"/>
        <v>#REF!</v>
      </c>
      <c r="P5" s="55"/>
      <c r="Q5" s="55"/>
      <c r="R5" s="55"/>
      <c r="S5" s="55" t="e">
        <f>SUM(S6,S7,S15,S18,S19)</f>
        <v>#REF!</v>
      </c>
      <c r="T5" s="55" t="e">
        <f>SUM(T6,T7,T15,T18,T19)</f>
        <v>#REF!</v>
      </c>
      <c r="U5" s="55" t="e">
        <f>SUM(U6,U7,U15,U18,U19)</f>
        <v>#REF!</v>
      </c>
      <c r="V5" s="55" t="e">
        <f>SUM(V6,V7,V15,V18,V19)</f>
        <v>#REF!</v>
      </c>
      <c r="W5" s="55" t="e">
        <f>SUM(W6,W7,W15,W18,W19)</f>
        <v>#REF!</v>
      </c>
      <c r="X5" s="54"/>
      <c r="Y5" s="54"/>
      <c r="Z5" s="54"/>
      <c r="AA5" s="54"/>
      <c r="AB5" s="54"/>
      <c r="AC5" s="54"/>
      <c r="AD5" s="54"/>
      <c r="AE5" s="122"/>
      <c r="AF5" s="122"/>
    </row>
    <row r="6" spans="1:32" ht="24.95" customHeight="1">
      <c r="A6" s="54" t="s">
        <v>204</v>
      </c>
      <c r="B6" s="54" t="s">
        <v>529</v>
      </c>
      <c r="C6" s="54"/>
      <c r="D6" s="54"/>
      <c r="E6" s="54"/>
      <c r="F6" s="54"/>
      <c r="G6" s="54"/>
      <c r="H6" s="54"/>
      <c r="I6" s="54"/>
      <c r="J6" s="54"/>
      <c r="K6" s="54"/>
      <c r="L6" s="55"/>
      <c r="M6" s="54" t="e">
        <f>SUM(#REF!)</f>
        <v>#REF!</v>
      </c>
      <c r="N6" s="54" t="e">
        <f>SUM(#REF!)</f>
        <v>#REF!</v>
      </c>
      <c r="O6" s="54" t="e">
        <f>SUM(#REF!)</f>
        <v>#REF!</v>
      </c>
      <c r="P6" s="189"/>
      <c r="Q6" s="54"/>
      <c r="R6" s="54"/>
      <c r="S6" s="54" t="e">
        <f>SUM(#REF!)</f>
        <v>#REF!</v>
      </c>
      <c r="T6" s="54" t="e">
        <f>SUM(#REF!)</f>
        <v>#REF!</v>
      </c>
      <c r="U6" s="54" t="e">
        <f>SUM(#REF!)</f>
        <v>#REF!</v>
      </c>
      <c r="V6" s="54" t="e">
        <f>SUM(#REF!)</f>
        <v>#REF!</v>
      </c>
      <c r="W6" s="54" t="e">
        <f>SUM(#REF!)</f>
        <v>#REF!</v>
      </c>
      <c r="X6" s="54"/>
      <c r="Y6" s="54"/>
      <c r="Z6" s="54"/>
      <c r="AA6" s="54"/>
      <c r="AB6" s="54"/>
      <c r="AC6" s="54"/>
      <c r="AD6" s="54"/>
      <c r="AE6" s="122"/>
      <c r="AF6" s="122"/>
    </row>
    <row r="7" spans="1:32" s="2" customFormat="1" ht="24.95" customHeight="1">
      <c r="A7" s="54" t="s">
        <v>207</v>
      </c>
      <c r="B7" s="54" t="s">
        <v>559</v>
      </c>
      <c r="C7" s="54"/>
      <c r="D7" s="57"/>
      <c r="E7" s="57"/>
      <c r="F7" s="55">
        <f>SUM(F8:F14)</f>
        <v>329203.64</v>
      </c>
      <c r="G7" s="55">
        <f t="shared" ref="G7:K7" si="2">SUM(G8:G14)</f>
        <v>0</v>
      </c>
      <c r="H7" s="55">
        <f t="shared" si="2"/>
        <v>65000</v>
      </c>
      <c r="I7" s="55">
        <f t="shared" si="2"/>
        <v>154014.98000000001</v>
      </c>
      <c r="J7" s="55">
        <f>SUM(J8:J14)</f>
        <v>215436.04</v>
      </c>
      <c r="K7" s="55">
        <f t="shared" si="2"/>
        <v>73003</v>
      </c>
      <c r="L7" s="55">
        <f>SUM(L8:L14)</f>
        <v>27274</v>
      </c>
      <c r="M7" s="55">
        <f t="shared" ref="M7:W7" si="3">SUM(M8:M13)</f>
        <v>13917.5825</v>
      </c>
      <c r="N7" s="55">
        <f t="shared" si="3"/>
        <v>13917.5825</v>
      </c>
      <c r="O7" s="55">
        <f t="shared" si="3"/>
        <v>13917.5825</v>
      </c>
      <c r="P7" s="55"/>
      <c r="Q7" s="55"/>
      <c r="R7" s="55"/>
      <c r="S7" s="55">
        <f t="shared" si="3"/>
        <v>269428.08999999997</v>
      </c>
      <c r="T7" s="55">
        <f t="shared" si="3"/>
        <v>66750.600000000006</v>
      </c>
      <c r="U7" s="55">
        <f t="shared" si="3"/>
        <v>22989</v>
      </c>
      <c r="V7" s="55">
        <f t="shared" si="3"/>
        <v>31523.66</v>
      </c>
      <c r="W7" s="55">
        <f t="shared" si="3"/>
        <v>85470.09</v>
      </c>
      <c r="X7" s="57"/>
      <c r="Y7" s="57"/>
      <c r="Z7" s="57"/>
      <c r="AA7" s="57"/>
      <c r="AB7" s="57"/>
      <c r="AC7" s="57"/>
      <c r="AD7" s="57"/>
      <c r="AE7" s="57"/>
      <c r="AF7" s="57"/>
    </row>
    <row r="8" spans="1:32" s="47" customFormat="1" ht="60">
      <c r="A8" s="18">
        <v>1</v>
      </c>
      <c r="B8" s="11" t="s">
        <v>1084</v>
      </c>
      <c r="C8" s="11" t="s">
        <v>1388</v>
      </c>
      <c r="D8" s="11" t="s">
        <v>1083</v>
      </c>
      <c r="E8" s="11" t="s">
        <v>1389</v>
      </c>
      <c r="F8" s="58">
        <v>120023.64</v>
      </c>
      <c r="G8" s="11"/>
      <c r="H8" s="11">
        <v>60000</v>
      </c>
      <c r="I8" s="11">
        <v>25435.55</v>
      </c>
      <c r="J8" s="11">
        <v>67638</v>
      </c>
      <c r="K8" s="11">
        <v>30000</v>
      </c>
      <c r="L8" s="11">
        <v>10000</v>
      </c>
      <c r="M8" s="11">
        <v>7500</v>
      </c>
      <c r="N8" s="11">
        <v>7500</v>
      </c>
      <c r="O8" s="11">
        <v>7500</v>
      </c>
      <c r="P8" s="11" t="s">
        <v>1299</v>
      </c>
      <c r="Q8" s="11" t="s">
        <v>854</v>
      </c>
      <c r="R8" s="11" t="s">
        <v>1101</v>
      </c>
      <c r="S8" s="11">
        <v>85470.09</v>
      </c>
      <c r="T8" s="11">
        <v>41790.6</v>
      </c>
      <c r="U8" s="11">
        <v>20000</v>
      </c>
      <c r="V8" s="11">
        <v>30000</v>
      </c>
      <c r="W8" s="11">
        <v>85470.09</v>
      </c>
      <c r="X8" s="11">
        <v>2017</v>
      </c>
      <c r="Y8" s="11">
        <v>5</v>
      </c>
      <c r="Z8" s="11">
        <v>2019</v>
      </c>
      <c r="AA8" s="11">
        <v>4</v>
      </c>
      <c r="AB8" s="11" t="s">
        <v>1390</v>
      </c>
      <c r="AC8" s="56">
        <v>18602210270</v>
      </c>
      <c r="AD8" s="67" t="s">
        <v>205</v>
      </c>
      <c r="AE8" s="11" t="s">
        <v>1089</v>
      </c>
      <c r="AF8" s="11" t="s">
        <v>1090</v>
      </c>
    </row>
    <row r="9" spans="1:32" s="110" customFormat="1" ht="72">
      <c r="A9" s="18">
        <v>2</v>
      </c>
      <c r="B9" s="108" t="s">
        <v>1396</v>
      </c>
      <c r="C9" s="108" t="s">
        <v>1397</v>
      </c>
      <c r="D9" s="109" t="s">
        <v>560</v>
      </c>
      <c r="E9" s="108" t="s">
        <v>1398</v>
      </c>
      <c r="F9" s="109">
        <v>15000</v>
      </c>
      <c r="G9" s="109"/>
      <c r="H9" s="109">
        <v>5000</v>
      </c>
      <c r="I9" s="109">
        <v>28428</v>
      </c>
      <c r="J9" s="109">
        <v>7033</v>
      </c>
      <c r="K9" s="109">
        <v>2700</v>
      </c>
      <c r="L9" s="109">
        <v>50</v>
      </c>
      <c r="M9" s="109"/>
      <c r="N9" s="109"/>
      <c r="O9" s="113"/>
      <c r="P9" s="243" t="s">
        <v>1308</v>
      </c>
      <c r="Q9" s="109" t="s">
        <v>897</v>
      </c>
      <c r="R9" s="109" t="s">
        <v>498</v>
      </c>
      <c r="S9" s="109"/>
      <c r="T9" s="109"/>
      <c r="U9" s="109"/>
      <c r="V9" s="109"/>
      <c r="W9" s="109"/>
      <c r="X9" s="109">
        <v>2017</v>
      </c>
      <c r="Y9" s="111">
        <v>4</v>
      </c>
      <c r="Z9" s="111">
        <v>2019</v>
      </c>
      <c r="AA9" s="111">
        <v>7</v>
      </c>
      <c r="AB9" s="108" t="s">
        <v>898</v>
      </c>
      <c r="AC9" s="109">
        <v>13701375190</v>
      </c>
      <c r="AD9" s="114" t="s">
        <v>205</v>
      </c>
      <c r="AE9" s="11" t="s">
        <v>1087</v>
      </c>
      <c r="AF9" s="11" t="s">
        <v>1090</v>
      </c>
    </row>
    <row r="10" spans="1:32" s="47" customFormat="1" ht="44.25" customHeight="1">
      <c r="A10" s="18">
        <v>3</v>
      </c>
      <c r="B10" s="56" t="s">
        <v>315</v>
      </c>
      <c r="C10" s="56" t="s">
        <v>316</v>
      </c>
      <c r="D10" s="56" t="s">
        <v>317</v>
      </c>
      <c r="E10" s="56" t="s">
        <v>510</v>
      </c>
      <c r="F10" s="56">
        <v>9773</v>
      </c>
      <c r="G10" s="56"/>
      <c r="H10" s="56"/>
      <c r="I10" s="56">
        <v>6024</v>
      </c>
      <c r="J10" s="56">
        <v>7818.32</v>
      </c>
      <c r="K10" s="56">
        <v>1661</v>
      </c>
      <c r="L10" s="64">
        <v>332</v>
      </c>
      <c r="M10" s="64">
        <v>415.34750000000003</v>
      </c>
      <c r="N10" s="64">
        <v>415.34750000000003</v>
      </c>
      <c r="O10" s="64">
        <v>415.34750000000003</v>
      </c>
      <c r="P10" s="244" t="s">
        <v>1309</v>
      </c>
      <c r="Q10" s="56" t="s">
        <v>854</v>
      </c>
      <c r="R10" s="11" t="s">
        <v>1102</v>
      </c>
      <c r="S10" s="56"/>
      <c r="T10" s="56"/>
      <c r="U10" s="56"/>
      <c r="V10" s="56"/>
      <c r="W10" s="56"/>
      <c r="X10" s="56">
        <v>2016</v>
      </c>
      <c r="Y10" s="56">
        <v>12</v>
      </c>
      <c r="Z10" s="56">
        <v>2018</v>
      </c>
      <c r="AA10" s="56">
        <v>12</v>
      </c>
      <c r="AB10" s="59" t="s">
        <v>318</v>
      </c>
      <c r="AC10" s="59">
        <v>13920359502</v>
      </c>
      <c r="AD10" s="114" t="s">
        <v>205</v>
      </c>
      <c r="AE10" s="108" t="s">
        <v>1186</v>
      </c>
      <c r="AF10" s="11" t="s">
        <v>1114</v>
      </c>
    </row>
    <row r="11" spans="1:32" s="47" customFormat="1" ht="72">
      <c r="A11" s="18">
        <v>4</v>
      </c>
      <c r="B11" s="11" t="s">
        <v>1183</v>
      </c>
      <c r="C11" s="11" t="s">
        <v>1184</v>
      </c>
      <c r="D11" s="56" t="s">
        <v>1016</v>
      </c>
      <c r="E11" s="56" t="s">
        <v>510</v>
      </c>
      <c r="F11" s="56">
        <v>29532</v>
      </c>
      <c r="G11" s="56"/>
      <c r="H11" s="56"/>
      <c r="I11" s="56">
        <v>57983.3</v>
      </c>
      <c r="J11" s="56">
        <v>20570</v>
      </c>
      <c r="K11" s="56">
        <v>8962</v>
      </c>
      <c r="L11" s="56">
        <v>1792</v>
      </c>
      <c r="M11" s="56">
        <v>2240.5</v>
      </c>
      <c r="N11" s="56">
        <v>2240.5</v>
      </c>
      <c r="O11" s="56">
        <v>2240.5</v>
      </c>
      <c r="P11" s="11" t="s">
        <v>1310</v>
      </c>
      <c r="Q11" s="128" t="s">
        <v>1103</v>
      </c>
      <c r="R11" s="56" t="s">
        <v>498</v>
      </c>
      <c r="S11" s="56"/>
      <c r="T11" s="56"/>
      <c r="U11" s="56"/>
      <c r="V11" s="56"/>
      <c r="W11" s="56"/>
      <c r="X11" s="56">
        <v>2016</v>
      </c>
      <c r="Y11" s="56">
        <v>7</v>
      </c>
      <c r="Z11" s="56">
        <v>2019</v>
      </c>
      <c r="AA11" s="56">
        <v>6</v>
      </c>
      <c r="AB11" s="107" t="s">
        <v>1311</v>
      </c>
      <c r="AC11" s="245">
        <v>17622797018</v>
      </c>
      <c r="AD11" s="7" t="s">
        <v>205</v>
      </c>
      <c r="AE11" s="108" t="s">
        <v>1186</v>
      </c>
      <c r="AF11" s="11" t="s">
        <v>1114</v>
      </c>
    </row>
    <row r="12" spans="1:32" s="47" customFormat="1" ht="108">
      <c r="A12" s="18">
        <v>5</v>
      </c>
      <c r="B12" s="13" t="s">
        <v>1012</v>
      </c>
      <c r="C12" s="13" t="s">
        <v>1405</v>
      </c>
      <c r="D12" s="56" t="s">
        <v>1029</v>
      </c>
      <c r="E12" s="11" t="s">
        <v>1394</v>
      </c>
      <c r="F12" s="56">
        <v>120310</v>
      </c>
      <c r="G12" s="11"/>
      <c r="H12" s="11">
        <v>0</v>
      </c>
      <c r="I12" s="11">
        <v>30144.13</v>
      </c>
      <c r="J12" s="11">
        <v>107635</v>
      </c>
      <c r="K12" s="11">
        <v>9000</v>
      </c>
      <c r="L12" s="11">
        <v>6500</v>
      </c>
      <c r="M12" s="11">
        <v>380.91500000000002</v>
      </c>
      <c r="N12" s="11">
        <v>380.91500000000002</v>
      </c>
      <c r="O12" s="11">
        <v>380.91500000000002</v>
      </c>
      <c r="P12" s="11" t="s">
        <v>1312</v>
      </c>
      <c r="Q12" s="11" t="s">
        <v>87</v>
      </c>
      <c r="R12" s="11" t="s">
        <v>498</v>
      </c>
      <c r="S12" s="11">
        <v>170864</v>
      </c>
      <c r="T12" s="11">
        <v>22053</v>
      </c>
      <c r="U12" s="11">
        <v>1010</v>
      </c>
      <c r="V12" s="11">
        <v>1523.66</v>
      </c>
      <c r="W12" s="11">
        <v>0</v>
      </c>
      <c r="X12" s="11">
        <v>2017</v>
      </c>
      <c r="Y12" s="11">
        <v>6</v>
      </c>
      <c r="Z12" s="11">
        <v>2018</v>
      </c>
      <c r="AA12" s="11">
        <v>12</v>
      </c>
      <c r="AB12" s="11" t="s">
        <v>1406</v>
      </c>
      <c r="AC12" s="105">
        <v>15692233610</v>
      </c>
      <c r="AD12" s="68" t="s">
        <v>205</v>
      </c>
      <c r="AE12" s="108" t="s">
        <v>1113</v>
      </c>
      <c r="AF12" s="11" t="s">
        <v>1114</v>
      </c>
    </row>
    <row r="13" spans="1:32" s="46" customFormat="1" ht="48">
      <c r="A13" s="18">
        <v>6</v>
      </c>
      <c r="B13" s="7" t="s">
        <v>323</v>
      </c>
      <c r="C13" s="7" t="s">
        <v>1407</v>
      </c>
      <c r="D13" s="7" t="s">
        <v>325</v>
      </c>
      <c r="E13" s="7" t="s">
        <v>510</v>
      </c>
      <c r="F13" s="7">
        <v>18265</v>
      </c>
      <c r="G13" s="7"/>
      <c r="H13" s="7"/>
      <c r="I13" s="7">
        <v>6000</v>
      </c>
      <c r="J13" s="7">
        <v>4741.72</v>
      </c>
      <c r="K13" s="7">
        <v>6680</v>
      </c>
      <c r="L13" s="7">
        <v>5600</v>
      </c>
      <c r="M13" s="7">
        <v>3380.82</v>
      </c>
      <c r="N13" s="7">
        <v>3380.82</v>
      </c>
      <c r="O13" s="7">
        <v>3380.82</v>
      </c>
      <c r="P13" s="7" t="s">
        <v>1313</v>
      </c>
      <c r="Q13" s="65">
        <v>1</v>
      </c>
      <c r="R13" s="7" t="s">
        <v>498</v>
      </c>
      <c r="S13" s="7">
        <v>13094</v>
      </c>
      <c r="T13" s="7">
        <v>2907</v>
      </c>
      <c r="U13" s="7">
        <v>1979</v>
      </c>
      <c r="V13" s="7"/>
      <c r="W13" s="7">
        <v>0</v>
      </c>
      <c r="X13" s="7">
        <v>2018</v>
      </c>
      <c r="Y13" s="7">
        <v>6</v>
      </c>
      <c r="Z13" s="7">
        <v>2019</v>
      </c>
      <c r="AA13" s="7">
        <v>5</v>
      </c>
      <c r="AB13" s="7" t="s">
        <v>321</v>
      </c>
      <c r="AC13" s="106">
        <v>15692233610</v>
      </c>
      <c r="AD13" s="7" t="s">
        <v>223</v>
      </c>
      <c r="AE13" s="108" t="s">
        <v>1113</v>
      </c>
      <c r="AF13" s="11" t="s">
        <v>1114</v>
      </c>
    </row>
    <row r="14" spans="1:32" s="141" customFormat="1" ht="24">
      <c r="A14" s="18">
        <v>7</v>
      </c>
      <c r="B14" s="132" t="s">
        <v>1136</v>
      </c>
      <c r="C14" s="116" t="s">
        <v>1137</v>
      </c>
      <c r="D14" s="116" t="s">
        <v>1138</v>
      </c>
      <c r="E14" s="116" t="s">
        <v>1110</v>
      </c>
      <c r="F14" s="116">
        <v>16300</v>
      </c>
      <c r="G14" s="116"/>
      <c r="H14" s="116"/>
      <c r="I14" s="116"/>
      <c r="J14" s="116"/>
      <c r="K14" s="116">
        <v>14000</v>
      </c>
      <c r="L14" s="116">
        <v>3000</v>
      </c>
      <c r="M14" s="116"/>
      <c r="N14" s="116"/>
      <c r="O14" s="116"/>
      <c r="P14" s="116" t="s">
        <v>1292</v>
      </c>
      <c r="Q14" s="117"/>
      <c r="R14" s="116"/>
      <c r="S14" s="117"/>
      <c r="T14" s="117"/>
      <c r="U14" s="117"/>
      <c r="V14" s="117"/>
      <c r="W14" s="117"/>
      <c r="X14" s="124">
        <v>2018</v>
      </c>
      <c r="Y14" s="124">
        <v>8</v>
      </c>
      <c r="Z14" s="124">
        <v>2019</v>
      </c>
      <c r="AA14" s="124">
        <v>8</v>
      </c>
      <c r="AB14" s="116"/>
      <c r="AC14" s="116"/>
      <c r="AD14" s="124" t="s">
        <v>205</v>
      </c>
      <c r="AE14" s="116" t="s">
        <v>1110</v>
      </c>
      <c r="AF14" s="116" t="s">
        <v>1111</v>
      </c>
    </row>
    <row r="15" spans="1:32" s="49" customFormat="1" ht="24.95" customHeight="1">
      <c r="A15" s="54" t="s">
        <v>214</v>
      </c>
      <c r="B15" s="54" t="s">
        <v>804</v>
      </c>
      <c r="C15" s="54"/>
      <c r="D15" s="54"/>
      <c r="E15" s="54"/>
      <c r="F15" s="55">
        <f>SUM(F16:F17)</f>
        <v>27108.489999999998</v>
      </c>
      <c r="G15" s="55">
        <f t="shared" ref="G15:K15" si="4">SUM(G16:G17)</f>
        <v>0</v>
      </c>
      <c r="H15" s="55">
        <f t="shared" si="4"/>
        <v>2000</v>
      </c>
      <c r="I15" s="55">
        <f t="shared" si="4"/>
        <v>5232</v>
      </c>
      <c r="J15" s="55">
        <f t="shared" si="4"/>
        <v>8000</v>
      </c>
      <c r="K15" s="55">
        <f t="shared" si="4"/>
        <v>12600</v>
      </c>
      <c r="L15" s="55">
        <f>SUM(L16:L17)</f>
        <v>2200</v>
      </c>
      <c r="M15" s="55">
        <f t="shared" ref="M15:W15" si="5">SUM(M16:M17)</f>
        <v>3150</v>
      </c>
      <c r="N15" s="55">
        <f t="shared" si="5"/>
        <v>3150</v>
      </c>
      <c r="O15" s="55">
        <f t="shared" si="5"/>
        <v>3150</v>
      </c>
      <c r="P15" s="55"/>
      <c r="Q15" s="55"/>
      <c r="R15" s="55"/>
      <c r="S15" s="55">
        <f t="shared" si="5"/>
        <v>10000</v>
      </c>
      <c r="T15" s="55">
        <f t="shared" si="5"/>
        <v>2000</v>
      </c>
      <c r="U15" s="55">
        <f t="shared" si="5"/>
        <v>2500</v>
      </c>
      <c r="V15" s="55">
        <f t="shared" si="5"/>
        <v>10000</v>
      </c>
      <c r="W15" s="55">
        <f t="shared" si="5"/>
        <v>15000</v>
      </c>
      <c r="X15" s="54"/>
      <c r="Y15" s="54"/>
      <c r="Z15" s="54"/>
      <c r="AA15" s="54"/>
      <c r="AB15" s="122"/>
      <c r="AC15" s="122"/>
      <c r="AD15" s="122"/>
      <c r="AE15" s="122"/>
      <c r="AF15" s="122"/>
    </row>
    <row r="16" spans="1:32" s="47" customFormat="1" ht="72">
      <c r="A16" s="7">
        <v>8</v>
      </c>
      <c r="B16" s="7" t="s">
        <v>326</v>
      </c>
      <c r="C16" s="7" t="s">
        <v>1408</v>
      </c>
      <c r="D16" s="7" t="s">
        <v>327</v>
      </c>
      <c r="E16" s="7" t="s">
        <v>1394</v>
      </c>
      <c r="F16" s="7">
        <v>15642.49</v>
      </c>
      <c r="G16" s="7"/>
      <c r="H16" s="7">
        <v>2000</v>
      </c>
      <c r="I16" s="7">
        <v>5232</v>
      </c>
      <c r="J16" s="7">
        <v>8000</v>
      </c>
      <c r="K16" s="7">
        <v>7600</v>
      </c>
      <c r="L16" s="7">
        <v>1000</v>
      </c>
      <c r="M16" s="7">
        <v>1900</v>
      </c>
      <c r="N16" s="7">
        <v>1900</v>
      </c>
      <c r="O16" s="7">
        <v>1900</v>
      </c>
      <c r="P16" s="7" t="s">
        <v>1317</v>
      </c>
      <c r="Q16" s="7" t="s">
        <v>497</v>
      </c>
      <c r="R16" s="7" t="s">
        <v>609</v>
      </c>
      <c r="S16" s="7">
        <v>10000</v>
      </c>
      <c r="T16" s="7">
        <v>2000</v>
      </c>
      <c r="U16" s="7">
        <v>2500</v>
      </c>
      <c r="V16" s="7">
        <v>10000</v>
      </c>
      <c r="W16" s="7">
        <v>15000</v>
      </c>
      <c r="X16" s="7">
        <v>2016</v>
      </c>
      <c r="Y16" s="7">
        <v>1</v>
      </c>
      <c r="Z16" s="7">
        <v>2019</v>
      </c>
      <c r="AA16" s="7">
        <v>12</v>
      </c>
      <c r="AB16" s="7" t="s">
        <v>1409</v>
      </c>
      <c r="AC16" s="7">
        <v>13102275600</v>
      </c>
      <c r="AD16" s="7" t="s">
        <v>205</v>
      </c>
      <c r="AE16" s="108" t="s">
        <v>1113</v>
      </c>
      <c r="AF16" s="11" t="s">
        <v>1114</v>
      </c>
    </row>
    <row r="17" spans="1:32" s="47" customFormat="1" ht="124.5" customHeight="1">
      <c r="A17" s="7">
        <v>9</v>
      </c>
      <c r="B17" s="7" t="s">
        <v>328</v>
      </c>
      <c r="C17" s="7" t="s">
        <v>329</v>
      </c>
      <c r="D17" s="7" t="s">
        <v>330</v>
      </c>
      <c r="E17" s="7" t="s">
        <v>495</v>
      </c>
      <c r="F17" s="7">
        <v>11466</v>
      </c>
      <c r="G17" s="7"/>
      <c r="H17" s="7"/>
      <c r="I17" s="7"/>
      <c r="J17" s="7"/>
      <c r="K17" s="7">
        <v>5000</v>
      </c>
      <c r="L17" s="7">
        <v>1200</v>
      </c>
      <c r="M17" s="7">
        <v>1250</v>
      </c>
      <c r="N17" s="7">
        <v>1250</v>
      </c>
      <c r="O17" s="7">
        <v>1250</v>
      </c>
      <c r="P17" s="7" t="s">
        <v>1292</v>
      </c>
      <c r="Q17" s="7" t="s">
        <v>609</v>
      </c>
      <c r="R17" s="7" t="s">
        <v>497</v>
      </c>
      <c r="S17" s="7"/>
      <c r="T17" s="7"/>
      <c r="U17" s="7"/>
      <c r="V17" s="7"/>
      <c r="W17" s="7"/>
      <c r="X17" s="7">
        <v>2018</v>
      </c>
      <c r="Y17" s="7">
        <v>9</v>
      </c>
      <c r="Z17" s="7">
        <v>2019</v>
      </c>
      <c r="AA17" s="7">
        <v>7</v>
      </c>
      <c r="AB17" s="247" t="s">
        <v>1322</v>
      </c>
      <c r="AC17" s="247">
        <v>13910178561</v>
      </c>
      <c r="AD17" s="7" t="s">
        <v>205</v>
      </c>
      <c r="AE17" s="7" t="s">
        <v>1091</v>
      </c>
      <c r="AF17" s="7" t="s">
        <v>1092</v>
      </c>
    </row>
    <row r="18" spans="1:32" s="49" customFormat="1" ht="24.95" customHeight="1">
      <c r="A18" s="153" t="s">
        <v>670</v>
      </c>
      <c r="B18" s="54" t="s">
        <v>537</v>
      </c>
      <c r="C18" s="55"/>
      <c r="D18" s="55"/>
      <c r="E18" s="55"/>
      <c r="F18" s="55"/>
      <c r="G18" s="55">
        <v>0</v>
      </c>
      <c r="H18" s="55">
        <v>0</v>
      </c>
      <c r="I18" s="55">
        <v>0</v>
      </c>
      <c r="J18" s="55">
        <v>0</v>
      </c>
      <c r="K18" s="55">
        <v>0</v>
      </c>
      <c r="L18" s="55">
        <f>SUM(结转在建!L23:L23)</f>
        <v>0</v>
      </c>
      <c r="M18" s="55">
        <f>SUM(结转在建!M23:M23)</f>
        <v>1750</v>
      </c>
      <c r="N18" s="55">
        <f>SUM(结转在建!N23:N23)</f>
        <v>1750</v>
      </c>
      <c r="O18" s="55">
        <f>SUM(结转在建!O23:O23)</f>
        <v>1750</v>
      </c>
      <c r="P18" s="55"/>
      <c r="Q18" s="55"/>
      <c r="R18" s="55"/>
      <c r="S18" s="55">
        <f>SUM(结转在建!S23:S23)</f>
        <v>180000</v>
      </c>
      <c r="T18" s="55">
        <f>SUM(结转在建!T23:T23)</f>
        <v>15000</v>
      </c>
      <c r="U18" s="55">
        <f>SUM(结转在建!U23:U23)</f>
        <v>23400</v>
      </c>
      <c r="V18" s="55">
        <f>SUM(结转在建!V23:V23)</f>
        <v>200000</v>
      </c>
      <c r="W18" s="55">
        <f>SUM(结转在建!W23:W23)</f>
        <v>238000</v>
      </c>
      <c r="X18" s="54"/>
      <c r="Y18" s="54"/>
      <c r="Z18" s="54"/>
      <c r="AA18" s="54"/>
      <c r="AB18" s="122"/>
      <c r="AC18" s="122"/>
      <c r="AD18" s="133"/>
      <c r="AE18" s="122"/>
      <c r="AF18" s="122"/>
    </row>
    <row r="19" spans="1:32" s="2" customFormat="1" ht="24.95" customHeight="1">
      <c r="A19" s="54" t="s">
        <v>233</v>
      </c>
      <c r="B19" s="54" t="s">
        <v>520</v>
      </c>
      <c r="C19" s="54"/>
      <c r="D19" s="57"/>
      <c r="E19" s="57"/>
      <c r="F19" s="54">
        <f>SUM(F20:F20)</f>
        <v>37725</v>
      </c>
      <c r="G19" s="54">
        <f t="shared" ref="G19:O19" si="6">SUM(G20:G20)</f>
        <v>0</v>
      </c>
      <c r="H19" s="54">
        <f t="shared" si="6"/>
        <v>10000</v>
      </c>
      <c r="I19" s="54">
        <f t="shared" si="6"/>
        <v>50615</v>
      </c>
      <c r="J19" s="54">
        <f t="shared" si="6"/>
        <v>0</v>
      </c>
      <c r="K19" s="54">
        <f>SUM(K20:K20)</f>
        <v>18000</v>
      </c>
      <c r="L19" s="54">
        <f>SUM(L20:L20)</f>
        <v>3600</v>
      </c>
      <c r="M19" s="54">
        <f t="shared" si="6"/>
        <v>0</v>
      </c>
      <c r="N19" s="54">
        <f t="shared" si="6"/>
        <v>0</v>
      </c>
      <c r="O19" s="54">
        <f t="shared" si="6"/>
        <v>0</v>
      </c>
      <c r="P19" s="189"/>
      <c r="Q19" s="54"/>
      <c r="R19" s="54"/>
      <c r="S19" s="54">
        <f>SUM(S20:S20)</f>
        <v>0</v>
      </c>
      <c r="T19" s="54">
        <f>SUM(T20:T20)</f>
        <v>0</v>
      </c>
      <c r="U19" s="54">
        <f>SUM(U20:U20)</f>
        <v>0</v>
      </c>
      <c r="V19" s="54">
        <f>SUM(V20:V20)</f>
        <v>0</v>
      </c>
      <c r="W19" s="54">
        <f>SUM(W20:W20)</f>
        <v>0</v>
      </c>
      <c r="X19" s="54"/>
      <c r="Y19" s="54"/>
      <c r="Z19" s="54"/>
      <c r="AA19" s="54"/>
      <c r="AB19" s="122"/>
      <c r="AC19" s="122"/>
      <c r="AD19" s="133"/>
      <c r="AE19" s="122"/>
      <c r="AF19" s="122"/>
    </row>
    <row r="20" spans="1:32" s="47" customFormat="1" ht="36">
      <c r="A20" s="18">
        <v>10</v>
      </c>
      <c r="B20" s="7" t="s">
        <v>1314</v>
      </c>
      <c r="C20" s="7" t="s">
        <v>335</v>
      </c>
      <c r="D20" s="7" t="s">
        <v>67</v>
      </c>
      <c r="E20" s="7" t="s">
        <v>711</v>
      </c>
      <c r="F20" s="7">
        <v>37725</v>
      </c>
      <c r="G20" s="7">
        <v>0</v>
      </c>
      <c r="H20" s="7">
        <v>10000</v>
      </c>
      <c r="I20" s="7">
        <v>50615</v>
      </c>
      <c r="J20" s="7"/>
      <c r="K20" s="7">
        <v>18000</v>
      </c>
      <c r="L20" s="7">
        <v>3600</v>
      </c>
      <c r="M20" s="7"/>
      <c r="N20" s="7"/>
      <c r="O20" s="7"/>
      <c r="P20" s="7" t="s">
        <v>1318</v>
      </c>
      <c r="Q20" s="7" t="s">
        <v>86</v>
      </c>
      <c r="R20" s="7" t="s">
        <v>498</v>
      </c>
      <c r="S20" s="7"/>
      <c r="T20" s="7"/>
      <c r="U20" s="7"/>
      <c r="V20" s="7"/>
      <c r="W20" s="7"/>
      <c r="X20" s="7">
        <v>2015</v>
      </c>
      <c r="Y20" s="7">
        <v>12</v>
      </c>
      <c r="Z20" s="7">
        <v>2019</v>
      </c>
      <c r="AA20" s="7">
        <v>6</v>
      </c>
      <c r="AB20" s="7" t="s">
        <v>336</v>
      </c>
      <c r="AC20" s="107">
        <v>13001393796</v>
      </c>
      <c r="AD20" s="7" t="s">
        <v>205</v>
      </c>
      <c r="AE20" s="106" t="s">
        <v>1093</v>
      </c>
      <c r="AF20" s="106" t="s">
        <v>1088</v>
      </c>
    </row>
    <row r="21" spans="1:32" s="2" customFormat="1" ht="24.95" customHeight="1">
      <c r="A21" s="54" t="s">
        <v>240</v>
      </c>
      <c r="B21" s="130" t="s">
        <v>1185</v>
      </c>
      <c r="C21" s="57"/>
      <c r="D21" s="57"/>
      <c r="E21" s="57"/>
      <c r="F21" s="55">
        <f>SUM(F22,F29)</f>
        <v>179985</v>
      </c>
      <c r="G21" s="55">
        <f t="shared" ref="G21:W21" si="7">SUM(G22,G29)</f>
        <v>0</v>
      </c>
      <c r="H21" s="55">
        <f t="shared" si="7"/>
        <v>64705</v>
      </c>
      <c r="I21" s="55">
        <f t="shared" si="7"/>
        <v>93210.290000000008</v>
      </c>
      <c r="J21" s="55">
        <f t="shared" si="7"/>
        <v>70973</v>
      </c>
      <c r="K21" s="55">
        <f t="shared" si="7"/>
        <v>59415</v>
      </c>
      <c r="L21" s="55">
        <f>SUM(L22,L29)</f>
        <v>20649</v>
      </c>
      <c r="M21" s="55">
        <f t="shared" si="7"/>
        <v>28076.55</v>
      </c>
      <c r="N21" s="55">
        <f t="shared" si="7"/>
        <v>33820.65</v>
      </c>
      <c r="O21" s="55">
        <f t="shared" si="7"/>
        <v>16752.349999999999</v>
      </c>
      <c r="P21" s="55"/>
      <c r="Q21" s="55"/>
      <c r="R21" s="55"/>
      <c r="S21" s="55">
        <f t="shared" si="7"/>
        <v>813</v>
      </c>
      <c r="T21" s="55">
        <f t="shared" si="7"/>
        <v>1233</v>
      </c>
      <c r="U21" s="55">
        <f t="shared" si="7"/>
        <v>1096</v>
      </c>
      <c r="V21" s="55">
        <f t="shared" si="7"/>
        <v>10813</v>
      </c>
      <c r="W21" s="55">
        <f t="shared" si="7"/>
        <v>5135</v>
      </c>
      <c r="X21" s="36"/>
      <c r="Y21" s="36"/>
      <c r="Z21" s="36"/>
      <c r="AA21" s="36"/>
      <c r="AB21" s="57"/>
      <c r="AC21" s="57"/>
      <c r="AD21" s="134"/>
      <c r="AE21" s="57"/>
      <c r="AF21" s="57"/>
    </row>
    <row r="22" spans="1:32" s="2" customFormat="1" ht="24.95" customHeight="1">
      <c r="A22" s="54" t="s">
        <v>204</v>
      </c>
      <c r="B22" s="283" t="s">
        <v>241</v>
      </c>
      <c r="C22" s="282"/>
      <c r="D22" s="57"/>
      <c r="E22" s="57"/>
      <c r="F22" s="55">
        <f>SUM(F23:F28)</f>
        <v>160335</v>
      </c>
      <c r="G22" s="55">
        <f t="shared" ref="G22:K22" si="8">SUM(G23:G28)</f>
        <v>0</v>
      </c>
      <c r="H22" s="55">
        <f>SUM(H23:H28)</f>
        <v>59000</v>
      </c>
      <c r="I22" s="55">
        <f t="shared" si="8"/>
        <v>93210.290000000008</v>
      </c>
      <c r="J22" s="55">
        <f t="shared" si="8"/>
        <v>58724</v>
      </c>
      <c r="K22" s="55">
        <f t="shared" si="8"/>
        <v>52415</v>
      </c>
      <c r="L22" s="55">
        <f>SUM(L23:L28)</f>
        <v>19649</v>
      </c>
      <c r="M22" s="55">
        <f t="shared" ref="M22:W22" si="9">SUM(M23:M27)</f>
        <v>11057.25</v>
      </c>
      <c r="N22" s="55">
        <f t="shared" si="9"/>
        <v>11128.25</v>
      </c>
      <c r="O22" s="55">
        <f t="shared" si="9"/>
        <v>11079.25</v>
      </c>
      <c r="P22" s="55"/>
      <c r="Q22" s="55"/>
      <c r="R22" s="55"/>
      <c r="S22" s="55">
        <f t="shared" si="9"/>
        <v>813</v>
      </c>
      <c r="T22" s="55">
        <f t="shared" si="9"/>
        <v>1233</v>
      </c>
      <c r="U22" s="55">
        <f t="shared" si="9"/>
        <v>1096</v>
      </c>
      <c r="V22" s="55">
        <f t="shared" si="9"/>
        <v>10813</v>
      </c>
      <c r="W22" s="55">
        <f t="shared" si="9"/>
        <v>5135</v>
      </c>
      <c r="X22" s="36"/>
      <c r="Y22" s="36"/>
      <c r="Z22" s="36"/>
      <c r="AA22" s="36"/>
      <c r="AB22" s="36"/>
      <c r="AC22" s="36"/>
      <c r="AD22" s="190"/>
      <c r="AE22" s="36"/>
      <c r="AF22" s="36"/>
    </row>
    <row r="23" spans="1:32" s="50" customFormat="1" ht="120" customHeight="1">
      <c r="A23" s="18">
        <v>11</v>
      </c>
      <c r="B23" s="7" t="s">
        <v>946</v>
      </c>
      <c r="C23" s="7" t="s">
        <v>1410</v>
      </c>
      <c r="D23" s="7" t="s">
        <v>948</v>
      </c>
      <c r="E23" s="7" t="s">
        <v>1394</v>
      </c>
      <c r="F23" s="7">
        <v>49055</v>
      </c>
      <c r="G23" s="7"/>
      <c r="H23" s="7">
        <v>39000</v>
      </c>
      <c r="I23" s="7">
        <v>10300</v>
      </c>
      <c r="J23" s="7">
        <v>23769</v>
      </c>
      <c r="K23" s="7">
        <v>24671</v>
      </c>
      <c r="L23" s="7">
        <v>11224</v>
      </c>
      <c r="M23" s="7">
        <v>6168.75</v>
      </c>
      <c r="N23" s="7">
        <v>6169.75</v>
      </c>
      <c r="O23" s="7">
        <v>6170.75</v>
      </c>
      <c r="P23" s="7" t="s">
        <v>1319</v>
      </c>
      <c r="Q23" s="7" t="s">
        <v>497</v>
      </c>
      <c r="R23" s="7" t="s">
        <v>498</v>
      </c>
      <c r="S23" s="7">
        <v>813</v>
      </c>
      <c r="T23" s="7">
        <v>33</v>
      </c>
      <c r="U23" s="7">
        <v>157</v>
      </c>
      <c r="V23" s="16">
        <v>813</v>
      </c>
      <c r="W23" s="16">
        <v>4649</v>
      </c>
      <c r="X23" s="7">
        <v>2016</v>
      </c>
      <c r="Y23" s="7">
        <v>9</v>
      </c>
      <c r="Z23" s="7">
        <v>2019</v>
      </c>
      <c r="AA23" s="7">
        <v>6</v>
      </c>
      <c r="AB23" s="18" t="s">
        <v>1411</v>
      </c>
      <c r="AC23" s="19">
        <v>13820773057</v>
      </c>
      <c r="AD23" s="18" t="s">
        <v>205</v>
      </c>
      <c r="AE23" s="7" t="s">
        <v>1094</v>
      </c>
      <c r="AF23" s="7" t="s">
        <v>1095</v>
      </c>
    </row>
    <row r="24" spans="1:32" s="51" customFormat="1" ht="37.5" customHeight="1">
      <c r="A24" s="18">
        <v>12</v>
      </c>
      <c r="B24" s="7" t="s">
        <v>1307</v>
      </c>
      <c r="C24" s="7" t="s">
        <v>105</v>
      </c>
      <c r="D24" s="7" t="s">
        <v>106</v>
      </c>
      <c r="E24" s="7" t="s">
        <v>510</v>
      </c>
      <c r="F24" s="7">
        <v>10000</v>
      </c>
      <c r="G24" s="7"/>
      <c r="H24" s="7"/>
      <c r="I24" s="7">
        <v>30991.49</v>
      </c>
      <c r="J24" s="7">
        <v>1000</v>
      </c>
      <c r="K24" s="7">
        <v>9000</v>
      </c>
      <c r="L24" s="7">
        <v>3000</v>
      </c>
      <c r="M24" s="7">
        <v>2000</v>
      </c>
      <c r="N24" s="7">
        <v>2000</v>
      </c>
      <c r="O24" s="7">
        <v>1900</v>
      </c>
      <c r="P24" s="7" t="s">
        <v>1320</v>
      </c>
      <c r="Q24" s="7" t="s">
        <v>337</v>
      </c>
      <c r="R24" s="7"/>
      <c r="S24" s="7"/>
      <c r="T24" s="7"/>
      <c r="U24" s="7"/>
      <c r="V24" s="7"/>
      <c r="W24" s="7">
        <v>486</v>
      </c>
      <c r="X24" s="7">
        <v>2017</v>
      </c>
      <c r="Y24" s="7">
        <v>2</v>
      </c>
      <c r="Z24" s="7">
        <v>2019</v>
      </c>
      <c r="AA24" s="7">
        <v>12</v>
      </c>
      <c r="AB24" s="19" t="s">
        <v>338</v>
      </c>
      <c r="AC24" s="7">
        <v>15620675895</v>
      </c>
      <c r="AD24" s="18" t="s">
        <v>205</v>
      </c>
      <c r="AE24" s="7" t="s">
        <v>1094</v>
      </c>
      <c r="AF24" s="7" t="s">
        <v>1095</v>
      </c>
    </row>
    <row r="25" spans="1:32" s="51" customFormat="1" ht="36">
      <c r="A25" s="18">
        <v>13</v>
      </c>
      <c r="B25" s="19" t="s">
        <v>131</v>
      </c>
      <c r="C25" s="19" t="s">
        <v>132</v>
      </c>
      <c r="D25" s="19" t="s">
        <v>133</v>
      </c>
      <c r="E25" s="19" t="s">
        <v>444</v>
      </c>
      <c r="F25" s="19">
        <v>45180</v>
      </c>
      <c r="G25" s="19"/>
      <c r="H25" s="19"/>
      <c r="I25" s="19">
        <v>33332.9</v>
      </c>
      <c r="J25" s="7">
        <v>7422</v>
      </c>
      <c r="K25" s="19">
        <v>10000</v>
      </c>
      <c r="L25" s="19">
        <v>1200</v>
      </c>
      <c r="M25" s="19">
        <v>2500</v>
      </c>
      <c r="N25" s="19">
        <v>2500</v>
      </c>
      <c r="O25" s="19">
        <v>2500</v>
      </c>
      <c r="P25" s="19" t="s">
        <v>1308</v>
      </c>
      <c r="Q25" s="19" t="s">
        <v>497</v>
      </c>
      <c r="R25" s="19" t="s">
        <v>498</v>
      </c>
      <c r="S25" s="19"/>
      <c r="T25" s="19">
        <v>1200</v>
      </c>
      <c r="U25" s="19">
        <v>939</v>
      </c>
      <c r="V25" s="19">
        <v>10000</v>
      </c>
      <c r="W25" s="19"/>
      <c r="X25" s="19">
        <v>2018</v>
      </c>
      <c r="Y25" s="19">
        <v>8</v>
      </c>
      <c r="Z25" s="19">
        <v>2019</v>
      </c>
      <c r="AA25" s="19">
        <v>11</v>
      </c>
      <c r="AB25" s="7" t="s">
        <v>48</v>
      </c>
      <c r="AC25" s="56" t="s">
        <v>339</v>
      </c>
      <c r="AD25" s="18" t="s">
        <v>205</v>
      </c>
      <c r="AE25" s="7" t="s">
        <v>1094</v>
      </c>
      <c r="AF25" s="7" t="s">
        <v>1095</v>
      </c>
    </row>
    <row r="26" spans="1:32" s="51" customFormat="1" ht="33.75" customHeight="1">
      <c r="A26" s="18">
        <v>14</v>
      </c>
      <c r="B26" s="56" t="s">
        <v>3</v>
      </c>
      <c r="C26" s="56" t="s">
        <v>11</v>
      </c>
      <c r="D26" s="56" t="s">
        <v>12</v>
      </c>
      <c r="E26" s="56" t="s">
        <v>510</v>
      </c>
      <c r="F26" s="56">
        <v>10000</v>
      </c>
      <c r="G26" s="56">
        <v>0</v>
      </c>
      <c r="H26" s="56">
        <v>0</v>
      </c>
      <c r="I26" s="56">
        <v>9087</v>
      </c>
      <c r="J26" s="56">
        <v>2533</v>
      </c>
      <c r="K26" s="56">
        <v>1234</v>
      </c>
      <c r="L26" s="56">
        <v>123</v>
      </c>
      <c r="M26" s="56">
        <v>308.5</v>
      </c>
      <c r="N26" s="56">
        <v>308.5</v>
      </c>
      <c r="O26" s="56">
        <v>308.5</v>
      </c>
      <c r="P26" s="11" t="s">
        <v>1299</v>
      </c>
      <c r="Q26" s="56" t="s">
        <v>497</v>
      </c>
      <c r="R26" s="56" t="s">
        <v>498</v>
      </c>
      <c r="S26" s="56"/>
      <c r="T26" s="56"/>
      <c r="U26" s="56"/>
      <c r="V26" s="56"/>
      <c r="W26" s="56"/>
      <c r="X26" s="56">
        <v>2017</v>
      </c>
      <c r="Y26" s="56">
        <v>3</v>
      </c>
      <c r="Z26" s="56">
        <v>2019</v>
      </c>
      <c r="AA26" s="56">
        <v>6</v>
      </c>
      <c r="AB26" s="18" t="s">
        <v>340</v>
      </c>
      <c r="AC26" s="18">
        <v>13705156265</v>
      </c>
      <c r="AD26" s="18" t="s">
        <v>205</v>
      </c>
      <c r="AE26" s="7" t="s">
        <v>1094</v>
      </c>
      <c r="AF26" s="7" t="s">
        <v>1095</v>
      </c>
    </row>
    <row r="27" spans="1:32" s="51" customFormat="1" ht="79.5" customHeight="1">
      <c r="A27" s="18">
        <v>15</v>
      </c>
      <c r="B27" s="56" t="s">
        <v>100</v>
      </c>
      <c r="C27" s="56" t="s">
        <v>101</v>
      </c>
      <c r="D27" s="56" t="s">
        <v>102</v>
      </c>
      <c r="E27" s="56" t="s">
        <v>711</v>
      </c>
      <c r="F27" s="56">
        <v>39100</v>
      </c>
      <c r="G27" s="56"/>
      <c r="H27" s="56">
        <v>20000</v>
      </c>
      <c r="I27" s="56">
        <v>9498.9</v>
      </c>
      <c r="J27" s="56">
        <v>24000</v>
      </c>
      <c r="K27" s="56">
        <v>510</v>
      </c>
      <c r="L27" s="56">
        <v>102</v>
      </c>
      <c r="M27" s="56">
        <v>80</v>
      </c>
      <c r="N27" s="56">
        <v>150</v>
      </c>
      <c r="O27" s="63">
        <v>200</v>
      </c>
      <c r="P27" s="246" t="s">
        <v>1321</v>
      </c>
      <c r="Q27" s="56" t="s">
        <v>854</v>
      </c>
      <c r="R27" s="56" t="s">
        <v>498</v>
      </c>
      <c r="S27" s="56"/>
      <c r="T27" s="56"/>
      <c r="U27" s="56"/>
      <c r="V27" s="56"/>
      <c r="W27" s="56"/>
      <c r="X27" s="56">
        <v>2016</v>
      </c>
      <c r="Y27" s="56">
        <v>5</v>
      </c>
      <c r="Z27" s="56">
        <v>2018</v>
      </c>
      <c r="AA27" s="56">
        <v>6</v>
      </c>
      <c r="AB27" s="18" t="s">
        <v>341</v>
      </c>
      <c r="AC27" s="18" t="s">
        <v>342</v>
      </c>
      <c r="AD27" s="7" t="s">
        <v>205</v>
      </c>
      <c r="AE27" s="18" t="s">
        <v>1093</v>
      </c>
      <c r="AF27" s="18" t="s">
        <v>1090</v>
      </c>
    </row>
    <row r="28" spans="1:32" s="140" customFormat="1" ht="46.5" customHeight="1">
      <c r="A28" s="18">
        <v>16</v>
      </c>
      <c r="B28" s="107" t="s">
        <v>246</v>
      </c>
      <c r="C28" s="107" t="s">
        <v>247</v>
      </c>
      <c r="D28" s="107" t="s">
        <v>248</v>
      </c>
      <c r="E28" s="107" t="s">
        <v>495</v>
      </c>
      <c r="F28" s="107">
        <v>7000</v>
      </c>
      <c r="G28" s="18"/>
      <c r="H28" s="18"/>
      <c r="I28" s="18"/>
      <c r="J28" s="107"/>
      <c r="K28" s="107">
        <v>7000</v>
      </c>
      <c r="L28" s="107">
        <v>4000</v>
      </c>
      <c r="M28" s="107"/>
      <c r="N28" s="107"/>
      <c r="O28" s="107"/>
      <c r="P28" s="107" t="s">
        <v>1292</v>
      </c>
      <c r="Q28" s="107" t="s">
        <v>497</v>
      </c>
      <c r="R28" s="107" t="s">
        <v>498</v>
      </c>
      <c r="S28" s="107"/>
      <c r="T28" s="107"/>
      <c r="U28" s="107"/>
      <c r="V28" s="107"/>
      <c r="W28" s="107"/>
      <c r="X28" s="107">
        <v>2018</v>
      </c>
      <c r="Y28" s="107">
        <v>11</v>
      </c>
      <c r="Z28" s="107">
        <v>2019</v>
      </c>
      <c r="AA28" s="107">
        <v>11</v>
      </c>
      <c r="AB28" s="11" t="s">
        <v>449</v>
      </c>
      <c r="AC28" s="11">
        <v>13920214118</v>
      </c>
      <c r="AD28" s="11"/>
      <c r="AE28" s="11" t="s">
        <v>1071</v>
      </c>
      <c r="AF28" s="11" t="s">
        <v>1092</v>
      </c>
    </row>
    <row r="29" spans="1:32" customFormat="1" ht="24.95" customHeight="1">
      <c r="A29" s="54" t="s">
        <v>207</v>
      </c>
      <c r="B29" s="54" t="s">
        <v>493</v>
      </c>
      <c r="C29" s="57"/>
      <c r="D29" s="57"/>
      <c r="E29" s="57"/>
      <c r="F29" s="61">
        <f>F30</f>
        <v>19650</v>
      </c>
      <c r="G29" s="61">
        <f t="shared" ref="G29:K29" si="10">G30</f>
        <v>0</v>
      </c>
      <c r="H29" s="61">
        <f t="shared" si="10"/>
        <v>5705</v>
      </c>
      <c r="I29" s="61">
        <f t="shared" si="10"/>
        <v>0</v>
      </c>
      <c r="J29" s="61">
        <f t="shared" si="10"/>
        <v>12249</v>
      </c>
      <c r="K29" s="61">
        <f t="shared" si="10"/>
        <v>7000</v>
      </c>
      <c r="L29" s="61">
        <f>SUM(L30)</f>
        <v>1000</v>
      </c>
      <c r="M29" s="61">
        <f t="shared" ref="M29:O29" si="11">SUM(M31)</f>
        <v>17019.3</v>
      </c>
      <c r="N29" s="61">
        <f t="shared" si="11"/>
        <v>22692.400000000001</v>
      </c>
      <c r="O29" s="61">
        <f t="shared" si="11"/>
        <v>5673.1</v>
      </c>
      <c r="P29" s="61"/>
      <c r="Q29" s="61"/>
      <c r="R29" s="61"/>
      <c r="S29" s="61">
        <f>SUM(S31)</f>
        <v>0</v>
      </c>
      <c r="T29" s="61">
        <f>SUM(T31)</f>
        <v>0</v>
      </c>
      <c r="U29" s="61">
        <f>SUM(U31)</f>
        <v>0</v>
      </c>
      <c r="V29" s="61">
        <f>SUM(V31)</f>
        <v>0</v>
      </c>
      <c r="W29" s="61">
        <f>SUM(W31)</f>
        <v>0</v>
      </c>
      <c r="X29" s="57"/>
      <c r="Y29" s="57"/>
      <c r="Z29" s="57"/>
      <c r="AA29" s="57"/>
      <c r="AB29" s="54"/>
      <c r="AC29" s="54"/>
      <c r="AD29" s="146"/>
      <c r="AE29" s="57"/>
      <c r="AF29" s="57"/>
    </row>
    <row r="30" spans="1:32" s="142" customFormat="1" ht="60">
      <c r="A30" s="18">
        <v>17</v>
      </c>
      <c r="B30" s="13" t="s">
        <v>293</v>
      </c>
      <c r="C30" s="13" t="s">
        <v>294</v>
      </c>
      <c r="D30" s="13" t="s">
        <v>295</v>
      </c>
      <c r="E30" s="13" t="s">
        <v>495</v>
      </c>
      <c r="F30" s="13">
        <v>19650</v>
      </c>
      <c r="G30" s="13"/>
      <c r="H30" s="13">
        <v>5705</v>
      </c>
      <c r="I30" s="13"/>
      <c r="J30" s="13">
        <v>12249</v>
      </c>
      <c r="K30" s="13">
        <v>7000</v>
      </c>
      <c r="L30" s="13">
        <v>1000</v>
      </c>
      <c r="M30" s="13"/>
      <c r="N30" s="13">
        <v>12249</v>
      </c>
      <c r="O30" s="13"/>
      <c r="P30" s="13" t="s">
        <v>1368</v>
      </c>
      <c r="Q30" s="13" t="s">
        <v>497</v>
      </c>
      <c r="R30" s="13" t="s">
        <v>498</v>
      </c>
      <c r="S30" s="13"/>
      <c r="T30" s="13"/>
      <c r="U30" s="13"/>
      <c r="V30" s="13"/>
      <c r="W30" s="13"/>
      <c r="X30" s="11">
        <v>2018</v>
      </c>
      <c r="Y30" s="11">
        <v>3</v>
      </c>
      <c r="Z30" s="11">
        <v>2019</v>
      </c>
      <c r="AA30" s="11">
        <v>12</v>
      </c>
      <c r="AB30" s="13"/>
      <c r="AC30" s="13"/>
      <c r="AD30" s="7" t="s">
        <v>205</v>
      </c>
      <c r="AE30" s="13" t="s">
        <v>1176</v>
      </c>
      <c r="AF30" s="13" t="s">
        <v>1177</v>
      </c>
    </row>
    <row r="31" spans="1:32" ht="24.95" customHeight="1">
      <c r="A31" s="5" t="s">
        <v>251</v>
      </c>
      <c r="B31" s="5" t="s">
        <v>343</v>
      </c>
      <c r="C31" s="5"/>
      <c r="D31" s="5"/>
      <c r="E31" s="5"/>
      <c r="F31" s="5">
        <f>SUM(F32:F44)</f>
        <v>379741</v>
      </c>
      <c r="G31" s="5">
        <f t="shared" ref="G31:W31" si="12">SUM(G32:G44)</f>
        <v>0</v>
      </c>
      <c r="H31" s="5">
        <f t="shared" si="12"/>
        <v>295386</v>
      </c>
      <c r="I31" s="5">
        <f t="shared" si="12"/>
        <v>1081520</v>
      </c>
      <c r="J31" s="5">
        <f t="shared" si="12"/>
        <v>83165</v>
      </c>
      <c r="K31" s="5">
        <f>SUM(K32:K44)</f>
        <v>56731</v>
      </c>
      <c r="L31" s="70">
        <f>SUM(L32:L44)</f>
        <v>9075.4</v>
      </c>
      <c r="M31" s="70">
        <f t="shared" si="12"/>
        <v>17019.3</v>
      </c>
      <c r="N31" s="70">
        <f t="shared" si="12"/>
        <v>22692.400000000001</v>
      </c>
      <c r="O31" s="70">
        <f t="shared" si="12"/>
        <v>5673.1</v>
      </c>
      <c r="P31" s="70"/>
      <c r="Q31" s="5"/>
      <c r="R31" s="5"/>
      <c r="S31" s="70">
        <f t="shared" si="12"/>
        <v>0</v>
      </c>
      <c r="T31" s="70">
        <f t="shared" si="12"/>
        <v>0</v>
      </c>
      <c r="U31" s="70">
        <f t="shared" si="12"/>
        <v>0</v>
      </c>
      <c r="V31" s="70">
        <f t="shared" si="12"/>
        <v>0</v>
      </c>
      <c r="W31" s="70">
        <f t="shared" si="12"/>
        <v>0</v>
      </c>
      <c r="X31" s="5"/>
      <c r="Y31" s="5"/>
      <c r="Z31" s="5"/>
      <c r="AA31" s="5"/>
      <c r="AB31" s="121"/>
      <c r="AC31" s="121"/>
      <c r="AD31" s="148"/>
      <c r="AE31" s="121"/>
      <c r="AF31" s="121"/>
    </row>
    <row r="32" spans="1:32" s="253" customFormat="1" ht="36">
      <c r="A32" s="252">
        <v>18</v>
      </c>
      <c r="B32" s="25" t="s">
        <v>633</v>
      </c>
      <c r="C32" s="25" t="s">
        <v>1374</v>
      </c>
      <c r="D32" s="25" t="s">
        <v>344</v>
      </c>
      <c r="E32" s="25" t="s">
        <v>639</v>
      </c>
      <c r="F32" s="25">
        <v>89588</v>
      </c>
      <c r="G32" s="25">
        <v>0</v>
      </c>
      <c r="H32" s="25">
        <v>75040</v>
      </c>
      <c r="I32" s="25">
        <v>265980</v>
      </c>
      <c r="J32" s="25">
        <v>25744</v>
      </c>
      <c r="K32" s="25">
        <v>19028</v>
      </c>
      <c r="L32" s="251">
        <v>2936.8</v>
      </c>
      <c r="M32" s="112">
        <v>5708.4</v>
      </c>
      <c r="N32" s="112">
        <v>7611.2000000000007</v>
      </c>
      <c r="O32" s="112">
        <v>1902.8000000000002</v>
      </c>
      <c r="P32" s="112" t="s">
        <v>1368</v>
      </c>
      <c r="Q32" s="250" t="s">
        <v>1379</v>
      </c>
      <c r="R32" s="25" t="s">
        <v>498</v>
      </c>
      <c r="S32" s="25"/>
      <c r="T32" s="25"/>
      <c r="U32" s="25"/>
      <c r="V32" s="25"/>
      <c r="W32" s="25"/>
      <c r="X32" s="25">
        <v>2017</v>
      </c>
      <c r="Y32" s="25">
        <v>8</v>
      </c>
      <c r="Z32" s="25">
        <v>2019</v>
      </c>
      <c r="AA32" s="25">
        <v>8</v>
      </c>
      <c r="AB32" s="24" t="s">
        <v>675</v>
      </c>
      <c r="AC32" s="24">
        <v>13810904809</v>
      </c>
      <c r="AD32" s="252" t="s">
        <v>205</v>
      </c>
      <c r="AE32" s="24" t="s">
        <v>1375</v>
      </c>
      <c r="AF32" s="24" t="s">
        <v>1376</v>
      </c>
    </row>
    <row r="33" spans="1:32" s="253" customFormat="1" ht="36">
      <c r="A33" s="252">
        <v>19</v>
      </c>
      <c r="B33" s="25" t="s">
        <v>633</v>
      </c>
      <c r="C33" s="25" t="s">
        <v>678</v>
      </c>
      <c r="D33" s="25" t="s">
        <v>345</v>
      </c>
      <c r="E33" s="25" t="s">
        <v>639</v>
      </c>
      <c r="F33" s="25">
        <v>40222</v>
      </c>
      <c r="G33" s="25">
        <v>0</v>
      </c>
      <c r="H33" s="25">
        <v>34189</v>
      </c>
      <c r="I33" s="25">
        <v>164500</v>
      </c>
      <c r="J33" s="25">
        <v>12352</v>
      </c>
      <c r="K33" s="25">
        <v>6355</v>
      </c>
      <c r="L33" s="251">
        <v>932</v>
      </c>
      <c r="M33" s="112">
        <v>1906.5</v>
      </c>
      <c r="N33" s="112">
        <v>2542</v>
      </c>
      <c r="O33" s="112">
        <v>635.5</v>
      </c>
      <c r="P33" s="112" t="s">
        <v>1368</v>
      </c>
      <c r="Q33" s="250" t="s">
        <v>1379</v>
      </c>
      <c r="R33" s="25" t="s">
        <v>498</v>
      </c>
      <c r="S33" s="25"/>
      <c r="T33" s="25"/>
      <c r="U33" s="25"/>
      <c r="V33" s="25"/>
      <c r="W33" s="25"/>
      <c r="X33" s="25">
        <v>2017</v>
      </c>
      <c r="Y33" s="25">
        <v>8</v>
      </c>
      <c r="Z33" s="25">
        <v>2019</v>
      </c>
      <c r="AA33" s="25">
        <v>8</v>
      </c>
      <c r="AB33" s="24" t="s">
        <v>675</v>
      </c>
      <c r="AC33" s="24">
        <v>13810904809</v>
      </c>
      <c r="AD33" s="252" t="s">
        <v>205</v>
      </c>
      <c r="AE33" s="24" t="s">
        <v>1375</v>
      </c>
      <c r="AF33" s="24" t="s">
        <v>1376</v>
      </c>
    </row>
    <row r="34" spans="1:32" s="253" customFormat="1" ht="36">
      <c r="A34" s="252">
        <v>20</v>
      </c>
      <c r="B34" s="25" t="s">
        <v>633</v>
      </c>
      <c r="C34" s="25" t="s">
        <v>646</v>
      </c>
      <c r="D34" s="25" t="s">
        <v>346</v>
      </c>
      <c r="E34" s="25" t="s">
        <v>639</v>
      </c>
      <c r="F34" s="25">
        <v>9369</v>
      </c>
      <c r="G34" s="25">
        <v>0</v>
      </c>
      <c r="H34" s="25">
        <v>6558</v>
      </c>
      <c r="I34" s="25">
        <v>35100</v>
      </c>
      <c r="J34" s="25">
        <v>2996</v>
      </c>
      <c r="K34" s="112">
        <v>2211</v>
      </c>
      <c r="L34" s="251">
        <v>342.2</v>
      </c>
      <c r="M34" s="112">
        <v>663.3</v>
      </c>
      <c r="N34" s="112">
        <v>884.40000000000009</v>
      </c>
      <c r="O34" s="112">
        <v>221.10000000000002</v>
      </c>
      <c r="P34" s="112" t="s">
        <v>1368</v>
      </c>
      <c r="Q34" s="250" t="s">
        <v>1379</v>
      </c>
      <c r="R34" s="25" t="s">
        <v>498</v>
      </c>
      <c r="S34" s="25"/>
      <c r="T34" s="25"/>
      <c r="U34" s="25"/>
      <c r="V34" s="25"/>
      <c r="W34" s="25"/>
      <c r="X34" s="25">
        <v>2018</v>
      </c>
      <c r="Y34" s="25">
        <v>4</v>
      </c>
      <c r="Z34" s="25">
        <v>2019</v>
      </c>
      <c r="AA34" s="25">
        <v>6</v>
      </c>
      <c r="AB34" s="24" t="s">
        <v>675</v>
      </c>
      <c r="AC34" s="24">
        <v>13810904809</v>
      </c>
      <c r="AD34" s="252" t="s">
        <v>205</v>
      </c>
      <c r="AE34" s="24" t="s">
        <v>1375</v>
      </c>
      <c r="AF34" s="24" t="s">
        <v>1376</v>
      </c>
    </row>
    <row r="35" spans="1:32" s="253" customFormat="1" ht="36">
      <c r="A35" s="252">
        <v>21</v>
      </c>
      <c r="B35" s="25" t="s">
        <v>633</v>
      </c>
      <c r="C35" s="25" t="s">
        <v>650</v>
      </c>
      <c r="D35" s="25" t="s">
        <v>347</v>
      </c>
      <c r="E35" s="25" t="s">
        <v>639</v>
      </c>
      <c r="F35" s="25">
        <v>15758</v>
      </c>
      <c r="G35" s="25">
        <v>0</v>
      </c>
      <c r="H35" s="25">
        <v>11030</v>
      </c>
      <c r="I35" s="25">
        <v>58450</v>
      </c>
      <c r="J35" s="25">
        <v>1575</v>
      </c>
      <c r="K35" s="112">
        <v>2793</v>
      </c>
      <c r="L35" s="251">
        <v>508.6</v>
      </c>
      <c r="M35" s="112">
        <v>837.9</v>
      </c>
      <c r="N35" s="112">
        <v>1117.2</v>
      </c>
      <c r="O35" s="112">
        <v>279.3</v>
      </c>
      <c r="P35" s="112" t="s">
        <v>1368</v>
      </c>
      <c r="Q35" s="250" t="s">
        <v>1379</v>
      </c>
      <c r="R35" s="25" t="s">
        <v>498</v>
      </c>
      <c r="S35" s="25"/>
      <c r="T35" s="25"/>
      <c r="U35" s="25"/>
      <c r="V35" s="25"/>
      <c r="W35" s="25"/>
      <c r="X35" s="25">
        <v>2018</v>
      </c>
      <c r="Y35" s="25">
        <v>7</v>
      </c>
      <c r="Z35" s="25">
        <v>2019</v>
      </c>
      <c r="AA35" s="25">
        <v>6</v>
      </c>
      <c r="AB35" s="24" t="s">
        <v>675</v>
      </c>
      <c r="AC35" s="24">
        <v>13810904809</v>
      </c>
      <c r="AD35" s="252" t="s">
        <v>205</v>
      </c>
      <c r="AE35" s="24" t="s">
        <v>1375</v>
      </c>
      <c r="AF35" s="24" t="s">
        <v>1376</v>
      </c>
    </row>
    <row r="36" spans="1:32" s="253" customFormat="1" ht="36">
      <c r="A36" s="252">
        <v>22</v>
      </c>
      <c r="B36" s="25" t="s">
        <v>633</v>
      </c>
      <c r="C36" s="25" t="s">
        <v>652</v>
      </c>
      <c r="D36" s="25" t="s">
        <v>348</v>
      </c>
      <c r="E36" s="25" t="s">
        <v>639</v>
      </c>
      <c r="F36" s="25">
        <v>7766</v>
      </c>
      <c r="G36" s="25">
        <v>0</v>
      </c>
      <c r="H36" s="25">
        <v>5436</v>
      </c>
      <c r="I36" s="25">
        <v>42900</v>
      </c>
      <c r="J36" s="25">
        <v>2822</v>
      </c>
      <c r="K36" s="112">
        <v>2790</v>
      </c>
      <c r="L36" s="251">
        <v>435</v>
      </c>
      <c r="M36" s="112">
        <v>837</v>
      </c>
      <c r="N36" s="112">
        <v>1116</v>
      </c>
      <c r="O36" s="112">
        <v>279</v>
      </c>
      <c r="P36" s="112" t="s">
        <v>1368</v>
      </c>
      <c r="Q36" s="250" t="s">
        <v>1379</v>
      </c>
      <c r="R36" s="25" t="s">
        <v>498</v>
      </c>
      <c r="S36" s="25"/>
      <c r="T36" s="25"/>
      <c r="U36" s="25"/>
      <c r="V36" s="25"/>
      <c r="W36" s="25"/>
      <c r="X36" s="25">
        <v>2018</v>
      </c>
      <c r="Y36" s="25">
        <v>4</v>
      </c>
      <c r="Z36" s="25">
        <v>2019</v>
      </c>
      <c r="AA36" s="25">
        <v>6</v>
      </c>
      <c r="AB36" s="24" t="s">
        <v>675</v>
      </c>
      <c r="AC36" s="24">
        <v>13810904809</v>
      </c>
      <c r="AD36" s="252" t="s">
        <v>205</v>
      </c>
      <c r="AE36" s="24" t="s">
        <v>1375</v>
      </c>
      <c r="AF36" s="24" t="s">
        <v>1376</v>
      </c>
    </row>
    <row r="37" spans="1:32" s="253" customFormat="1" ht="36">
      <c r="A37" s="252">
        <v>23</v>
      </c>
      <c r="B37" s="25" t="s">
        <v>633</v>
      </c>
      <c r="C37" s="25" t="s">
        <v>654</v>
      </c>
      <c r="D37" s="25" t="s">
        <v>349</v>
      </c>
      <c r="E37" s="25" t="s">
        <v>639</v>
      </c>
      <c r="F37" s="25">
        <v>7967</v>
      </c>
      <c r="G37" s="25">
        <v>0</v>
      </c>
      <c r="H37" s="25">
        <v>5577</v>
      </c>
      <c r="I37" s="25">
        <v>32400</v>
      </c>
      <c r="J37" s="25">
        <v>2052</v>
      </c>
      <c r="K37" s="112">
        <v>2279</v>
      </c>
      <c r="L37" s="251">
        <v>405.8</v>
      </c>
      <c r="M37" s="112">
        <v>683.69999999999993</v>
      </c>
      <c r="N37" s="112">
        <v>911.6</v>
      </c>
      <c r="O37" s="112">
        <v>227.9</v>
      </c>
      <c r="P37" s="112" t="s">
        <v>1368</v>
      </c>
      <c r="Q37" s="250" t="s">
        <v>1379</v>
      </c>
      <c r="R37" s="25" t="s">
        <v>498</v>
      </c>
      <c r="S37" s="25"/>
      <c r="T37" s="25"/>
      <c r="U37" s="25"/>
      <c r="V37" s="25"/>
      <c r="W37" s="25"/>
      <c r="X37" s="25">
        <v>2018</v>
      </c>
      <c r="Y37" s="25">
        <v>7</v>
      </c>
      <c r="Z37" s="25">
        <v>2019</v>
      </c>
      <c r="AA37" s="25">
        <v>6</v>
      </c>
      <c r="AB37" s="24" t="s">
        <v>675</v>
      </c>
      <c r="AC37" s="24">
        <v>13810904809</v>
      </c>
      <c r="AD37" s="252" t="s">
        <v>205</v>
      </c>
      <c r="AE37" s="24" t="s">
        <v>1375</v>
      </c>
      <c r="AF37" s="24" t="s">
        <v>1376</v>
      </c>
    </row>
    <row r="38" spans="1:32" s="253" customFormat="1" ht="36">
      <c r="A38" s="252">
        <v>24</v>
      </c>
      <c r="B38" s="25" t="s">
        <v>633</v>
      </c>
      <c r="C38" s="25" t="s">
        <v>1380</v>
      </c>
      <c r="D38" s="25" t="s">
        <v>350</v>
      </c>
      <c r="E38" s="25" t="s">
        <v>639</v>
      </c>
      <c r="F38" s="25">
        <v>8591</v>
      </c>
      <c r="G38" s="25">
        <v>0</v>
      </c>
      <c r="H38" s="25">
        <v>6014</v>
      </c>
      <c r="I38" s="25">
        <v>34410</v>
      </c>
      <c r="J38" s="25">
        <v>2668</v>
      </c>
      <c r="K38" s="112">
        <v>5521</v>
      </c>
      <c r="L38" s="251">
        <v>884.2</v>
      </c>
      <c r="M38" s="112">
        <v>1656.3</v>
      </c>
      <c r="N38" s="112">
        <v>2208.4</v>
      </c>
      <c r="O38" s="112">
        <v>552.1</v>
      </c>
      <c r="P38" s="112" t="s">
        <v>1368</v>
      </c>
      <c r="Q38" s="250" t="s">
        <v>1379</v>
      </c>
      <c r="R38" s="25" t="s">
        <v>498</v>
      </c>
      <c r="S38" s="25"/>
      <c r="T38" s="25"/>
      <c r="U38" s="25"/>
      <c r="V38" s="25"/>
      <c r="W38" s="25"/>
      <c r="X38" s="25">
        <v>2018</v>
      </c>
      <c r="Y38" s="25">
        <v>4</v>
      </c>
      <c r="Z38" s="25">
        <v>2019</v>
      </c>
      <c r="AA38" s="25">
        <v>6</v>
      </c>
      <c r="AB38" s="24" t="s">
        <v>675</v>
      </c>
      <c r="AC38" s="24">
        <v>13810904809</v>
      </c>
      <c r="AD38" s="252" t="s">
        <v>205</v>
      </c>
      <c r="AE38" s="24" t="s">
        <v>1375</v>
      </c>
      <c r="AF38" s="24" t="s">
        <v>1376</v>
      </c>
    </row>
    <row r="39" spans="1:32" s="253" customFormat="1" ht="36">
      <c r="A39" s="252">
        <v>25</v>
      </c>
      <c r="B39" s="25" t="s">
        <v>633</v>
      </c>
      <c r="C39" s="25" t="s">
        <v>676</v>
      </c>
      <c r="D39" s="25" t="s">
        <v>345</v>
      </c>
      <c r="E39" s="25" t="s">
        <v>639</v>
      </c>
      <c r="F39" s="25">
        <v>74790</v>
      </c>
      <c r="G39" s="25">
        <v>0</v>
      </c>
      <c r="H39" s="25">
        <v>63571</v>
      </c>
      <c r="I39" s="25">
        <v>164500</v>
      </c>
      <c r="J39" s="25">
        <v>17553</v>
      </c>
      <c r="K39" s="25">
        <v>1818</v>
      </c>
      <c r="L39" s="251">
        <v>283.60000000000002</v>
      </c>
      <c r="M39" s="112">
        <v>545.4</v>
      </c>
      <c r="N39" s="112">
        <v>727.2</v>
      </c>
      <c r="O39" s="112">
        <v>181.8</v>
      </c>
      <c r="P39" s="112" t="s">
        <v>1368</v>
      </c>
      <c r="Q39" s="250" t="s">
        <v>1379</v>
      </c>
      <c r="R39" s="25" t="s">
        <v>498</v>
      </c>
      <c r="S39" s="25"/>
      <c r="T39" s="25"/>
      <c r="U39" s="25"/>
      <c r="V39" s="25"/>
      <c r="W39" s="25"/>
      <c r="X39" s="25">
        <v>2017</v>
      </c>
      <c r="Y39" s="25">
        <v>8</v>
      </c>
      <c r="Z39" s="25">
        <v>2019</v>
      </c>
      <c r="AA39" s="25">
        <v>8</v>
      </c>
      <c r="AB39" s="24" t="s">
        <v>675</v>
      </c>
      <c r="AC39" s="24">
        <v>13810904809</v>
      </c>
      <c r="AD39" s="252" t="s">
        <v>205</v>
      </c>
      <c r="AE39" s="24" t="s">
        <v>1375</v>
      </c>
      <c r="AF39" s="24" t="s">
        <v>1376</v>
      </c>
    </row>
    <row r="40" spans="1:32" s="253" customFormat="1" ht="36">
      <c r="A40" s="252">
        <v>26</v>
      </c>
      <c r="B40" s="25" t="s">
        <v>633</v>
      </c>
      <c r="C40" s="25" t="s">
        <v>1381</v>
      </c>
      <c r="D40" s="25" t="s">
        <v>351</v>
      </c>
      <c r="E40" s="25" t="s">
        <v>639</v>
      </c>
      <c r="F40" s="25">
        <v>62521</v>
      </c>
      <c r="G40" s="25">
        <v>0</v>
      </c>
      <c r="H40" s="25">
        <v>43765</v>
      </c>
      <c r="I40" s="25">
        <v>53940</v>
      </c>
      <c r="J40" s="25">
        <v>812</v>
      </c>
      <c r="K40" s="112">
        <v>954</v>
      </c>
      <c r="L40" s="251">
        <v>140.80000000000001</v>
      </c>
      <c r="M40" s="112">
        <v>286.2</v>
      </c>
      <c r="N40" s="112">
        <v>381.6</v>
      </c>
      <c r="O40" s="112">
        <v>95.4</v>
      </c>
      <c r="P40" s="112" t="s">
        <v>1368</v>
      </c>
      <c r="Q40" s="250" t="s">
        <v>1379</v>
      </c>
      <c r="R40" s="25" t="s">
        <v>498</v>
      </c>
      <c r="S40" s="25"/>
      <c r="T40" s="25"/>
      <c r="U40" s="25"/>
      <c r="V40" s="25"/>
      <c r="W40" s="25"/>
      <c r="X40" s="25">
        <v>2018</v>
      </c>
      <c r="Y40" s="25">
        <v>8</v>
      </c>
      <c r="Z40" s="25">
        <v>2019</v>
      </c>
      <c r="AA40" s="25">
        <v>6</v>
      </c>
      <c r="AB40" s="24" t="s">
        <v>675</v>
      </c>
      <c r="AC40" s="24">
        <v>13810904809</v>
      </c>
      <c r="AD40" s="252" t="s">
        <v>205</v>
      </c>
      <c r="AE40" s="24" t="s">
        <v>1375</v>
      </c>
      <c r="AF40" s="24" t="s">
        <v>1376</v>
      </c>
    </row>
    <row r="41" spans="1:32" s="253" customFormat="1" ht="36">
      <c r="A41" s="252">
        <v>27</v>
      </c>
      <c r="B41" s="25" t="s">
        <v>633</v>
      </c>
      <c r="C41" s="25" t="s">
        <v>660</v>
      </c>
      <c r="D41" s="25" t="s">
        <v>352</v>
      </c>
      <c r="E41" s="25" t="s">
        <v>639</v>
      </c>
      <c r="F41" s="25">
        <v>7934</v>
      </c>
      <c r="G41" s="25">
        <v>0</v>
      </c>
      <c r="H41" s="25">
        <v>5554</v>
      </c>
      <c r="I41" s="25">
        <v>34720</v>
      </c>
      <c r="J41" s="25">
        <v>2162</v>
      </c>
      <c r="K41" s="112">
        <v>2185</v>
      </c>
      <c r="L41" s="251">
        <v>367</v>
      </c>
      <c r="M41" s="112">
        <v>655.5</v>
      </c>
      <c r="N41" s="112">
        <v>874</v>
      </c>
      <c r="O41" s="112">
        <v>218.5</v>
      </c>
      <c r="P41" s="112" t="s">
        <v>1368</v>
      </c>
      <c r="Q41" s="250" t="s">
        <v>1379</v>
      </c>
      <c r="R41" s="25" t="s">
        <v>498</v>
      </c>
      <c r="S41" s="25"/>
      <c r="T41" s="25"/>
      <c r="U41" s="25"/>
      <c r="V41" s="25"/>
      <c r="W41" s="25"/>
      <c r="X41" s="25">
        <v>2018</v>
      </c>
      <c r="Y41" s="25">
        <v>7</v>
      </c>
      <c r="Z41" s="25">
        <v>2019</v>
      </c>
      <c r="AA41" s="25">
        <v>6</v>
      </c>
      <c r="AB41" s="24" t="s">
        <v>675</v>
      </c>
      <c r="AC41" s="24">
        <v>13810904809</v>
      </c>
      <c r="AD41" s="252" t="s">
        <v>205</v>
      </c>
      <c r="AE41" s="24" t="s">
        <v>1375</v>
      </c>
      <c r="AF41" s="24" t="s">
        <v>1376</v>
      </c>
    </row>
    <row r="42" spans="1:32" s="253" customFormat="1" ht="36">
      <c r="A42" s="252">
        <v>28</v>
      </c>
      <c r="B42" s="25" t="s">
        <v>633</v>
      </c>
      <c r="C42" s="25" t="s">
        <v>662</v>
      </c>
      <c r="D42" s="25" t="s">
        <v>353</v>
      </c>
      <c r="E42" s="25" t="s">
        <v>639</v>
      </c>
      <c r="F42" s="25">
        <v>18620</v>
      </c>
      <c r="G42" s="25">
        <v>0</v>
      </c>
      <c r="H42" s="25">
        <v>13021</v>
      </c>
      <c r="I42" s="25">
        <v>72500</v>
      </c>
      <c r="J42" s="25">
        <v>4132</v>
      </c>
      <c r="K42" s="112">
        <v>3762</v>
      </c>
      <c r="L42" s="251">
        <v>652.4</v>
      </c>
      <c r="M42" s="112">
        <v>1128.5999999999999</v>
      </c>
      <c r="N42" s="112">
        <v>1504.8000000000002</v>
      </c>
      <c r="O42" s="112">
        <v>376.20000000000005</v>
      </c>
      <c r="P42" s="112" t="s">
        <v>1368</v>
      </c>
      <c r="Q42" s="250" t="s">
        <v>1379</v>
      </c>
      <c r="R42" s="25" t="s">
        <v>498</v>
      </c>
      <c r="S42" s="25"/>
      <c r="T42" s="25"/>
      <c r="U42" s="25"/>
      <c r="V42" s="25"/>
      <c r="W42" s="25"/>
      <c r="X42" s="25">
        <v>2018</v>
      </c>
      <c r="Y42" s="25">
        <v>7</v>
      </c>
      <c r="Z42" s="25">
        <v>2019</v>
      </c>
      <c r="AA42" s="25">
        <v>6</v>
      </c>
      <c r="AB42" s="24" t="s">
        <v>675</v>
      </c>
      <c r="AC42" s="24">
        <v>13810904809</v>
      </c>
      <c r="AD42" s="252" t="s">
        <v>205</v>
      </c>
      <c r="AE42" s="24" t="s">
        <v>1375</v>
      </c>
      <c r="AF42" s="24" t="s">
        <v>1376</v>
      </c>
    </row>
    <row r="43" spans="1:32" s="253" customFormat="1" ht="36">
      <c r="A43" s="252">
        <v>29</v>
      </c>
      <c r="B43" s="25" t="s">
        <v>633</v>
      </c>
      <c r="C43" s="25" t="s">
        <v>664</v>
      </c>
      <c r="D43" s="25" t="s">
        <v>354</v>
      </c>
      <c r="E43" s="25" t="s">
        <v>639</v>
      </c>
      <c r="F43" s="25">
        <v>24334</v>
      </c>
      <c r="G43" s="25">
        <v>0</v>
      </c>
      <c r="H43" s="25">
        <v>17034</v>
      </c>
      <c r="I43" s="25">
        <v>81200</v>
      </c>
      <c r="J43" s="25">
        <v>4226</v>
      </c>
      <c r="K43" s="112">
        <v>4421</v>
      </c>
      <c r="L43" s="251">
        <v>764.2</v>
      </c>
      <c r="M43" s="112">
        <v>1326.3</v>
      </c>
      <c r="N43" s="112">
        <v>1768.4</v>
      </c>
      <c r="O43" s="112">
        <v>442.1</v>
      </c>
      <c r="P43" s="112" t="s">
        <v>1368</v>
      </c>
      <c r="Q43" s="250" t="s">
        <v>1379</v>
      </c>
      <c r="R43" s="25" t="s">
        <v>498</v>
      </c>
      <c r="S43" s="25"/>
      <c r="T43" s="25"/>
      <c r="U43" s="25"/>
      <c r="V43" s="25"/>
      <c r="W43" s="25"/>
      <c r="X43" s="25">
        <v>2018</v>
      </c>
      <c r="Y43" s="25">
        <v>7</v>
      </c>
      <c r="Z43" s="25">
        <v>2019</v>
      </c>
      <c r="AA43" s="25">
        <v>6</v>
      </c>
      <c r="AB43" s="24" t="s">
        <v>675</v>
      </c>
      <c r="AC43" s="24">
        <v>13810904810</v>
      </c>
      <c r="AD43" s="252" t="s">
        <v>205</v>
      </c>
      <c r="AE43" s="24" t="s">
        <v>1375</v>
      </c>
      <c r="AF43" s="24" t="s">
        <v>1376</v>
      </c>
    </row>
    <row r="44" spans="1:32" s="253" customFormat="1" ht="36">
      <c r="A44" s="252">
        <v>30</v>
      </c>
      <c r="B44" s="25" t="s">
        <v>633</v>
      </c>
      <c r="C44" s="25" t="s">
        <v>666</v>
      </c>
      <c r="D44" s="25" t="s">
        <v>355</v>
      </c>
      <c r="E44" s="25" t="s">
        <v>639</v>
      </c>
      <c r="F44" s="25">
        <v>12281</v>
      </c>
      <c r="G44" s="25">
        <v>0</v>
      </c>
      <c r="H44" s="25">
        <v>8597</v>
      </c>
      <c r="I44" s="25">
        <v>40920</v>
      </c>
      <c r="J44" s="25">
        <v>4071</v>
      </c>
      <c r="K44" s="112">
        <v>2614</v>
      </c>
      <c r="L44" s="254">
        <v>422.8</v>
      </c>
      <c r="M44" s="112">
        <v>784.19999999999993</v>
      </c>
      <c r="N44" s="112">
        <v>1045.6000000000001</v>
      </c>
      <c r="O44" s="112">
        <v>261.40000000000003</v>
      </c>
      <c r="P44" s="112" t="s">
        <v>1368</v>
      </c>
      <c r="Q44" s="250" t="s">
        <v>1379</v>
      </c>
      <c r="R44" s="25" t="s">
        <v>498</v>
      </c>
      <c r="S44" s="25"/>
      <c r="T44" s="25"/>
      <c r="U44" s="25"/>
      <c r="V44" s="25"/>
      <c r="W44" s="25"/>
      <c r="X44" s="25">
        <v>2018</v>
      </c>
      <c r="Y44" s="25">
        <v>7</v>
      </c>
      <c r="Z44" s="25">
        <v>2019</v>
      </c>
      <c r="AA44" s="25">
        <v>6</v>
      </c>
      <c r="AB44" s="24" t="s">
        <v>675</v>
      </c>
      <c r="AC44" s="24">
        <v>13810904811</v>
      </c>
      <c r="AD44" s="252" t="s">
        <v>205</v>
      </c>
      <c r="AE44" s="24" t="s">
        <v>1375</v>
      </c>
      <c r="AF44" s="24" t="s">
        <v>1376</v>
      </c>
    </row>
  </sheetData>
  <autoFilter ref="A3:AF44"/>
  <mergeCells count="23">
    <mergeCell ref="AE2:AE3"/>
    <mergeCell ref="AF2:AF3"/>
    <mergeCell ref="B22:C22"/>
    <mergeCell ref="A2:A3"/>
    <mergeCell ref="B2:B3"/>
    <mergeCell ref="C2:C3"/>
    <mergeCell ref="AD2:AD3"/>
    <mergeCell ref="X2:X3"/>
    <mergeCell ref="Y2:Y3"/>
    <mergeCell ref="Z2:Z3"/>
    <mergeCell ref="AA2:AA3"/>
    <mergeCell ref="A1:AD1"/>
    <mergeCell ref="F2:I2"/>
    <mergeCell ref="L2:O2"/>
    <mergeCell ref="S2:W2"/>
    <mergeCell ref="AB2:AC2"/>
    <mergeCell ref="E2:E3"/>
    <mergeCell ref="R2:R3"/>
    <mergeCell ref="D2:D3"/>
    <mergeCell ref="K2:K3"/>
    <mergeCell ref="Q2:Q3"/>
    <mergeCell ref="J2:J3"/>
    <mergeCell ref="P2:P3"/>
  </mergeCells>
  <phoneticPr fontId="12" type="noConversion"/>
  <conditionalFormatting sqref="C34:C44">
    <cfRule type="expression" dxfId="20" priority="75" stopIfTrue="1">
      <formula>AND(COUNTIF($C$42:$C$44, C34)&gt;1,NOT(ISBLANK(C34)))</formula>
    </cfRule>
  </conditionalFormatting>
  <conditionalFormatting sqref="C8">
    <cfRule type="duplicateValues" dxfId="19" priority="76" stopIfTrue="1"/>
  </conditionalFormatting>
  <conditionalFormatting sqref="C30">
    <cfRule type="duplicateValues" dxfId="18" priority="78" stopIfTrue="1"/>
  </conditionalFormatting>
  <printOptions horizontalCentered="1"/>
  <pageMargins left="0.51180555555555596" right="0.51180555555555596" top="0.55000000000000004" bottom="0.55000000000000004" header="0.31388888888888899" footer="0.31388888888888899"/>
  <pageSetup paperSize="8" scale="94" orientation="landscape" r:id="rId1"/>
  <headerFooter>
    <oddFooter>&amp;C第 &amp;P 页，共 &amp;N 页</oddFooter>
  </headerFooter>
  <colBreaks count="1" manualBreakCount="1">
    <brk id="27" max="1048575" man="1"/>
  </colBreaks>
  <drawing r:id="rId2"/>
</worksheet>
</file>

<file path=xl/worksheets/sheet6.xml><?xml version="1.0" encoding="utf-8"?>
<worksheet xmlns="http://schemas.openxmlformats.org/spreadsheetml/2006/main" xmlns:r="http://schemas.openxmlformats.org/officeDocument/2006/relationships">
  <sheetPr>
    <pageSetUpPr fitToPage="1"/>
  </sheetPr>
  <dimension ref="A1:U24"/>
  <sheetViews>
    <sheetView workbookViewId="0">
      <pane xSplit="3" ySplit="4" topLeftCell="D5" activePane="bottomRight" state="frozen"/>
      <selection sqref="A1:XFD27"/>
      <selection pane="topRight" sqref="A1:XFD27"/>
      <selection pane="bottomLeft" sqref="A1:XFD27"/>
      <selection pane="bottomRight" activeCell="G5" sqref="G5"/>
    </sheetView>
  </sheetViews>
  <sheetFormatPr defaultRowHeight="13.5"/>
  <cols>
    <col min="1" max="1" width="5.25" style="135" customWidth="1"/>
    <col min="2" max="2" width="17.375" style="135" customWidth="1"/>
    <col min="3" max="3" width="22.625" style="135" customWidth="1"/>
    <col min="4" max="4" width="58.375" style="186" customWidth="1"/>
    <col min="5" max="5" width="11.75" style="154" customWidth="1"/>
    <col min="6" max="6" width="9.5" style="154" customWidth="1"/>
    <col min="7" max="7" width="12.125" style="154" customWidth="1"/>
    <col min="8" max="11" width="7.75" style="154" hidden="1" customWidth="1"/>
    <col min="12" max="12" width="17.5" style="154" hidden="1" customWidth="1"/>
    <col min="13" max="13" width="0.125" style="154" customWidth="1"/>
    <col min="14" max="14" width="7.625" style="135" customWidth="1"/>
    <col min="15" max="15" width="7.125" style="154" customWidth="1"/>
    <col min="16" max="17" width="7.625" style="135" hidden="1" customWidth="1"/>
    <col min="18" max="18" width="16.5" style="135" hidden="1" customWidth="1"/>
    <col min="19" max="19" width="21.125" style="135" hidden="1" customWidth="1"/>
    <col min="20" max="20" width="10.125" style="187" customWidth="1"/>
    <col min="21" max="21" width="15.625" style="167" customWidth="1"/>
    <col min="22" max="16384" width="9" style="135"/>
  </cols>
  <sheetData>
    <row r="1" spans="1:21" s="154" customFormat="1" ht="41.1" customHeight="1">
      <c r="A1" s="299" t="s">
        <v>356</v>
      </c>
      <c r="B1" s="300"/>
      <c r="C1" s="300"/>
      <c r="D1" s="300"/>
      <c r="E1" s="300"/>
      <c r="F1" s="300"/>
      <c r="G1" s="300"/>
      <c r="H1" s="300"/>
      <c r="I1" s="300"/>
      <c r="J1" s="300"/>
      <c r="K1" s="300"/>
      <c r="L1" s="300"/>
      <c r="M1" s="300"/>
      <c r="N1" s="300"/>
      <c r="O1" s="300"/>
      <c r="P1" s="300"/>
      <c r="Q1" s="300"/>
      <c r="R1" s="300"/>
      <c r="S1" s="300"/>
      <c r="U1" s="155"/>
    </row>
    <row r="2" spans="1:21" s="45" customFormat="1" ht="30" customHeight="1">
      <c r="A2" s="301" t="s">
        <v>451</v>
      </c>
      <c r="B2" s="301" t="s">
        <v>452</v>
      </c>
      <c r="C2" s="301" t="s">
        <v>357</v>
      </c>
      <c r="D2" s="301" t="s">
        <v>455</v>
      </c>
      <c r="E2" s="301" t="s">
        <v>456</v>
      </c>
      <c r="F2" s="301" t="s">
        <v>468</v>
      </c>
      <c r="G2" s="302" t="s">
        <v>358</v>
      </c>
      <c r="H2" s="302" t="s">
        <v>359</v>
      </c>
      <c r="I2" s="301"/>
      <c r="J2" s="301"/>
      <c r="K2" s="301"/>
      <c r="L2" s="301" t="s">
        <v>195</v>
      </c>
      <c r="M2" s="301" t="s">
        <v>461</v>
      </c>
      <c r="N2" s="301" t="s">
        <v>463</v>
      </c>
      <c r="O2" s="301" t="s">
        <v>464</v>
      </c>
      <c r="P2" s="301" t="s">
        <v>465</v>
      </c>
      <c r="Q2" s="301" t="s">
        <v>466</v>
      </c>
      <c r="R2" s="311" t="s">
        <v>467</v>
      </c>
      <c r="S2" s="311"/>
      <c r="T2" s="303" t="s">
        <v>1187</v>
      </c>
      <c r="U2" s="156"/>
    </row>
    <row r="3" spans="1:21" s="45" customFormat="1" ht="30" customHeight="1">
      <c r="A3" s="301"/>
      <c r="B3" s="301"/>
      <c r="C3" s="301"/>
      <c r="D3" s="301"/>
      <c r="E3" s="301"/>
      <c r="F3" s="301"/>
      <c r="G3" s="301"/>
      <c r="H3" s="131" t="s">
        <v>197</v>
      </c>
      <c r="I3" s="131" t="s">
        <v>198</v>
      </c>
      <c r="J3" s="131" t="s">
        <v>199</v>
      </c>
      <c r="K3" s="131" t="s">
        <v>200</v>
      </c>
      <c r="L3" s="301"/>
      <c r="M3" s="301"/>
      <c r="N3" s="301"/>
      <c r="O3" s="301"/>
      <c r="P3" s="301"/>
      <c r="Q3" s="301"/>
      <c r="R3" s="115" t="s">
        <v>477</v>
      </c>
      <c r="S3" s="115" t="s">
        <v>478</v>
      </c>
      <c r="T3" s="303"/>
      <c r="U3" s="156"/>
    </row>
    <row r="4" spans="1:21" s="159" customFormat="1" ht="30" customHeight="1">
      <c r="A4" s="115"/>
      <c r="B4" s="115" t="s">
        <v>1104</v>
      </c>
      <c r="C4" s="157"/>
      <c r="D4" s="158"/>
      <c r="E4" s="115"/>
      <c r="F4" s="115">
        <f>SUM(F5:F24)</f>
        <v>2675131</v>
      </c>
      <c r="G4" s="115">
        <f>SUM(G5:G24)</f>
        <v>299191</v>
      </c>
      <c r="H4" s="115">
        <f t="shared" ref="H4:M4" si="0">SUM(H5:H24)</f>
        <v>0</v>
      </c>
      <c r="I4" s="115">
        <f t="shared" si="0"/>
        <v>45000</v>
      </c>
      <c r="J4" s="115">
        <f t="shared" si="0"/>
        <v>0</v>
      </c>
      <c r="K4" s="115">
        <f t="shared" si="0"/>
        <v>2500</v>
      </c>
      <c r="L4" s="115">
        <f t="shared" si="0"/>
        <v>0</v>
      </c>
      <c r="M4" s="115">
        <f t="shared" si="0"/>
        <v>0</v>
      </c>
      <c r="N4" s="157"/>
      <c r="O4" s="115"/>
      <c r="P4" s="157"/>
      <c r="Q4" s="157"/>
      <c r="R4" s="157"/>
      <c r="S4" s="157"/>
      <c r="T4" s="157"/>
    </row>
    <row r="5" spans="1:21" s="165" customFormat="1" ht="30" customHeight="1">
      <c r="A5" s="160">
        <v>1</v>
      </c>
      <c r="B5" s="161" t="s">
        <v>1053</v>
      </c>
      <c r="C5" s="161" t="s">
        <v>1188</v>
      </c>
      <c r="D5" s="162" t="s">
        <v>1189</v>
      </c>
      <c r="E5" s="177" t="s">
        <v>444</v>
      </c>
      <c r="F5" s="161">
        <v>18000</v>
      </c>
      <c r="G5" s="161">
        <v>300</v>
      </c>
      <c r="H5" s="163" t="s">
        <v>1190</v>
      </c>
      <c r="I5" s="161" t="s">
        <v>1191</v>
      </c>
      <c r="J5" s="161" t="s">
        <v>1192</v>
      </c>
      <c r="K5" s="161" t="s">
        <v>1180</v>
      </c>
      <c r="L5" s="164" t="s">
        <v>1193</v>
      </c>
      <c r="M5" s="161" t="s">
        <v>1194</v>
      </c>
      <c r="N5" s="160">
        <v>2019</v>
      </c>
      <c r="O5" s="161">
        <v>6</v>
      </c>
      <c r="P5" s="161"/>
      <c r="Q5" s="161"/>
      <c r="R5" s="161"/>
      <c r="S5" s="161"/>
      <c r="T5" s="304" t="s">
        <v>1094</v>
      </c>
    </row>
    <row r="6" spans="1:21" ht="30" customHeight="1">
      <c r="A6" s="160">
        <v>2</v>
      </c>
      <c r="B6" s="177" t="s">
        <v>1063</v>
      </c>
      <c r="C6" s="177" t="s">
        <v>1063</v>
      </c>
      <c r="D6" s="168" t="s">
        <v>1064</v>
      </c>
      <c r="E6" s="178" t="s">
        <v>711</v>
      </c>
      <c r="F6" s="166">
        <v>60000</v>
      </c>
      <c r="G6" s="166">
        <v>15000</v>
      </c>
      <c r="H6" s="166"/>
      <c r="I6" s="166"/>
      <c r="J6" s="166"/>
      <c r="K6" s="166"/>
      <c r="L6" s="166"/>
      <c r="M6" s="166"/>
      <c r="N6" s="160">
        <v>2019</v>
      </c>
      <c r="O6" s="166">
        <v>12</v>
      </c>
      <c r="P6" s="138"/>
      <c r="Q6" s="138"/>
      <c r="R6" s="138"/>
      <c r="S6" s="138"/>
      <c r="T6" s="305"/>
    </row>
    <row r="7" spans="1:21" ht="30" customHeight="1">
      <c r="A7" s="160">
        <v>3</v>
      </c>
      <c r="B7" s="160" t="s">
        <v>364</v>
      </c>
      <c r="C7" s="160" t="s">
        <v>365</v>
      </c>
      <c r="D7" s="168" t="s">
        <v>366</v>
      </c>
      <c r="E7" s="177" t="s">
        <v>444</v>
      </c>
      <c r="F7" s="169">
        <v>217750</v>
      </c>
      <c r="G7" s="169">
        <v>65000</v>
      </c>
      <c r="H7" s="160"/>
      <c r="I7" s="160"/>
      <c r="J7" s="160"/>
      <c r="K7" s="160"/>
      <c r="L7" s="160"/>
      <c r="M7" s="160"/>
      <c r="N7" s="160">
        <v>2019</v>
      </c>
      <c r="O7" s="160">
        <v>12</v>
      </c>
      <c r="P7" s="160"/>
      <c r="Q7" s="160"/>
      <c r="R7" s="160"/>
      <c r="S7" s="160"/>
      <c r="T7" s="306" t="s">
        <v>1093</v>
      </c>
    </row>
    <row r="8" spans="1:21" ht="30" customHeight="1">
      <c r="A8" s="160">
        <v>4</v>
      </c>
      <c r="B8" s="160" t="s">
        <v>362</v>
      </c>
      <c r="C8" s="160" t="s">
        <v>363</v>
      </c>
      <c r="D8" s="168" t="s">
        <v>1099</v>
      </c>
      <c r="E8" s="178" t="s">
        <v>711</v>
      </c>
      <c r="F8" s="169">
        <v>300000</v>
      </c>
      <c r="G8" s="169">
        <v>25000</v>
      </c>
      <c r="H8" s="160"/>
      <c r="I8" s="160"/>
      <c r="J8" s="160"/>
      <c r="K8" s="160"/>
      <c r="L8" s="160"/>
      <c r="M8" s="160"/>
      <c r="N8" s="160">
        <v>2019</v>
      </c>
      <c r="O8" s="160">
        <v>9</v>
      </c>
      <c r="P8" s="160"/>
      <c r="Q8" s="160"/>
      <c r="R8" s="160"/>
      <c r="S8" s="160"/>
      <c r="T8" s="306"/>
    </row>
    <row r="9" spans="1:21" s="171" customFormat="1" ht="60" customHeight="1">
      <c r="A9" s="160">
        <v>5</v>
      </c>
      <c r="B9" s="160" t="s">
        <v>1195</v>
      </c>
      <c r="C9" s="160" t="s">
        <v>1196</v>
      </c>
      <c r="D9" s="168" t="s">
        <v>1197</v>
      </c>
      <c r="E9" s="177" t="s">
        <v>444</v>
      </c>
      <c r="F9" s="169">
        <v>8000</v>
      </c>
      <c r="G9" s="169">
        <v>2000</v>
      </c>
      <c r="H9" s="160"/>
      <c r="I9" s="160"/>
      <c r="J9" s="160"/>
      <c r="K9" s="160"/>
      <c r="L9" s="160"/>
      <c r="M9" s="160"/>
      <c r="N9" s="160">
        <v>2019</v>
      </c>
      <c r="O9" s="160">
        <v>6</v>
      </c>
      <c r="P9" s="160"/>
      <c r="Q9" s="160"/>
      <c r="R9" s="160"/>
      <c r="S9" s="160"/>
      <c r="T9" s="306"/>
      <c r="U9" s="170"/>
    </row>
    <row r="10" spans="1:21" ht="30" customHeight="1">
      <c r="A10" s="160">
        <v>6</v>
      </c>
      <c r="B10" s="177" t="s">
        <v>1054</v>
      </c>
      <c r="C10" s="177" t="s">
        <v>1054</v>
      </c>
      <c r="D10" s="168" t="s">
        <v>1055</v>
      </c>
      <c r="E10" s="177" t="s">
        <v>444</v>
      </c>
      <c r="F10" s="166">
        <v>22400</v>
      </c>
      <c r="G10" s="166">
        <v>8000</v>
      </c>
      <c r="H10" s="166"/>
      <c r="I10" s="166"/>
      <c r="J10" s="166"/>
      <c r="K10" s="166"/>
      <c r="L10" s="166"/>
      <c r="M10" s="166"/>
      <c r="N10" s="160">
        <v>2019</v>
      </c>
      <c r="O10" s="166">
        <v>12</v>
      </c>
      <c r="P10" s="138"/>
      <c r="Q10" s="138"/>
      <c r="R10" s="138"/>
      <c r="S10" s="138"/>
      <c r="T10" s="307" t="s">
        <v>1087</v>
      </c>
    </row>
    <row r="11" spans="1:21" ht="30" customHeight="1">
      <c r="A11" s="160">
        <v>7</v>
      </c>
      <c r="B11" s="177" t="s">
        <v>1056</v>
      </c>
      <c r="C11" s="177" t="s">
        <v>1056</v>
      </c>
      <c r="D11" s="168" t="s">
        <v>1057</v>
      </c>
      <c r="E11" s="177" t="s">
        <v>444</v>
      </c>
      <c r="F11" s="166">
        <v>76200</v>
      </c>
      <c r="G11" s="166">
        <v>7600</v>
      </c>
      <c r="H11" s="166"/>
      <c r="I11" s="166"/>
      <c r="J11" s="166"/>
      <c r="K11" s="166"/>
      <c r="L11" s="166"/>
      <c r="M11" s="166"/>
      <c r="N11" s="160">
        <v>2019</v>
      </c>
      <c r="O11" s="166">
        <v>6</v>
      </c>
      <c r="P11" s="138"/>
      <c r="Q11" s="138"/>
      <c r="R11" s="138"/>
      <c r="S11" s="138"/>
      <c r="T11" s="308"/>
    </row>
    <row r="12" spans="1:21" ht="30" customHeight="1">
      <c r="A12" s="160">
        <v>8</v>
      </c>
      <c r="B12" s="177" t="s">
        <v>1058</v>
      </c>
      <c r="C12" s="177" t="s">
        <v>1058</v>
      </c>
      <c r="D12" s="168" t="s">
        <v>1198</v>
      </c>
      <c r="E12" s="177" t="s">
        <v>444</v>
      </c>
      <c r="F12" s="166">
        <v>157176</v>
      </c>
      <c r="G12" s="166">
        <v>15000</v>
      </c>
      <c r="H12" s="166"/>
      <c r="I12" s="166"/>
      <c r="J12" s="166"/>
      <c r="K12" s="166"/>
      <c r="L12" s="166"/>
      <c r="M12" s="166"/>
      <c r="N12" s="160">
        <v>2019</v>
      </c>
      <c r="O12" s="166">
        <v>6</v>
      </c>
      <c r="P12" s="138"/>
      <c r="Q12" s="138"/>
      <c r="R12" s="138"/>
      <c r="S12" s="138"/>
      <c r="T12" s="308"/>
    </row>
    <row r="13" spans="1:21" ht="30" customHeight="1">
      <c r="A13" s="160">
        <v>9</v>
      </c>
      <c r="B13" s="177" t="s">
        <v>1065</v>
      </c>
      <c r="C13" s="177" t="s">
        <v>1065</v>
      </c>
      <c r="D13" s="168" t="s">
        <v>1066</v>
      </c>
      <c r="E13" s="177" t="s">
        <v>444</v>
      </c>
      <c r="F13" s="166">
        <v>50000</v>
      </c>
      <c r="G13" s="166">
        <v>20000</v>
      </c>
      <c r="H13" s="166"/>
      <c r="I13" s="166"/>
      <c r="J13" s="166"/>
      <c r="K13" s="166"/>
      <c r="L13" s="166"/>
      <c r="M13" s="166"/>
      <c r="N13" s="160">
        <v>2019</v>
      </c>
      <c r="O13" s="166">
        <v>6</v>
      </c>
      <c r="P13" s="138"/>
      <c r="Q13" s="138"/>
      <c r="R13" s="138"/>
      <c r="S13" s="138"/>
      <c r="T13" s="308"/>
    </row>
    <row r="14" spans="1:21" s="183" customFormat="1" ht="48.75" customHeight="1">
      <c r="A14" s="160">
        <v>10</v>
      </c>
      <c r="B14" s="177" t="s">
        <v>1067</v>
      </c>
      <c r="C14" s="177" t="s">
        <v>1068</v>
      </c>
      <c r="D14" s="179" t="s">
        <v>1069</v>
      </c>
      <c r="E14" s="177" t="s">
        <v>444</v>
      </c>
      <c r="F14" s="180">
        <v>10000</v>
      </c>
      <c r="G14" s="181">
        <v>2500</v>
      </c>
      <c r="H14" s="181"/>
      <c r="I14" s="181">
        <v>45000</v>
      </c>
      <c r="J14" s="180"/>
      <c r="K14" s="180">
        <v>2500</v>
      </c>
      <c r="L14" s="180" t="s">
        <v>83</v>
      </c>
      <c r="M14" s="180"/>
      <c r="N14" s="160">
        <v>2019</v>
      </c>
      <c r="O14" s="180">
        <v>6</v>
      </c>
      <c r="P14" s="180">
        <v>2021</v>
      </c>
      <c r="Q14" s="180">
        <v>6</v>
      </c>
      <c r="R14" s="180"/>
      <c r="S14" s="180"/>
      <c r="T14" s="308"/>
      <c r="U14" s="182"/>
    </row>
    <row r="15" spans="1:21" ht="30" customHeight="1">
      <c r="A15" s="160">
        <v>11</v>
      </c>
      <c r="B15" s="177" t="s">
        <v>1059</v>
      </c>
      <c r="C15" s="177" t="s">
        <v>1059</v>
      </c>
      <c r="D15" s="168" t="s">
        <v>1060</v>
      </c>
      <c r="E15" s="177" t="s">
        <v>444</v>
      </c>
      <c r="F15" s="166">
        <v>238400</v>
      </c>
      <c r="G15" s="166">
        <v>10000</v>
      </c>
      <c r="H15" s="166"/>
      <c r="I15" s="166"/>
      <c r="J15" s="166"/>
      <c r="K15" s="166"/>
      <c r="L15" s="166"/>
      <c r="M15" s="166"/>
      <c r="N15" s="160">
        <v>2019</v>
      </c>
      <c r="O15" s="166">
        <v>9</v>
      </c>
      <c r="P15" s="138"/>
      <c r="Q15" s="138"/>
      <c r="R15" s="138"/>
      <c r="S15" s="138"/>
      <c r="T15" s="308"/>
    </row>
    <row r="16" spans="1:21" s="185" customFormat="1" ht="30" customHeight="1">
      <c r="A16" s="160">
        <v>12</v>
      </c>
      <c r="B16" s="160" t="s">
        <v>249</v>
      </c>
      <c r="C16" s="160" t="s">
        <v>250</v>
      </c>
      <c r="D16" s="168"/>
      <c r="E16" s="178" t="s">
        <v>711</v>
      </c>
      <c r="F16" s="160">
        <v>60000</v>
      </c>
      <c r="G16" s="160">
        <v>10000</v>
      </c>
      <c r="H16" s="160"/>
      <c r="I16" s="160"/>
      <c r="J16" s="160"/>
      <c r="K16" s="160"/>
      <c r="L16" s="160" t="s">
        <v>1051</v>
      </c>
      <c r="M16" s="160" t="s">
        <v>498</v>
      </c>
      <c r="N16" s="160">
        <v>2019</v>
      </c>
      <c r="O16" s="160">
        <v>4</v>
      </c>
      <c r="P16" s="160">
        <v>2020</v>
      </c>
      <c r="Q16" s="160">
        <v>4</v>
      </c>
      <c r="R16" s="160"/>
      <c r="S16" s="160"/>
      <c r="T16" s="308"/>
      <c r="U16" s="184"/>
    </row>
    <row r="17" spans="1:21" ht="30" customHeight="1">
      <c r="A17" s="160">
        <v>13</v>
      </c>
      <c r="B17" s="177" t="s">
        <v>1061</v>
      </c>
      <c r="C17" s="177" t="s">
        <v>1061</v>
      </c>
      <c r="D17" s="168" t="s">
        <v>1062</v>
      </c>
      <c r="E17" s="178" t="s">
        <v>711</v>
      </c>
      <c r="F17" s="166">
        <v>16350</v>
      </c>
      <c r="G17" s="166">
        <v>2000</v>
      </c>
      <c r="H17" s="166"/>
      <c r="I17" s="166"/>
      <c r="J17" s="166"/>
      <c r="K17" s="166"/>
      <c r="L17" s="166"/>
      <c r="M17" s="166"/>
      <c r="N17" s="160">
        <v>2019</v>
      </c>
      <c r="O17" s="166">
        <v>12</v>
      </c>
      <c r="P17" s="138"/>
      <c r="Q17" s="138"/>
      <c r="R17" s="138"/>
      <c r="S17" s="138"/>
      <c r="T17" s="308"/>
    </row>
    <row r="18" spans="1:21" ht="47.25" customHeight="1">
      <c r="A18" s="160">
        <v>14</v>
      </c>
      <c r="B18" s="160" t="s">
        <v>721</v>
      </c>
      <c r="C18" s="160" t="s">
        <v>367</v>
      </c>
      <c r="D18" s="168" t="s">
        <v>368</v>
      </c>
      <c r="E18" s="178" t="s">
        <v>711</v>
      </c>
      <c r="F18" s="169">
        <v>317400</v>
      </c>
      <c r="G18" s="169">
        <v>30000</v>
      </c>
      <c r="H18" s="160"/>
      <c r="I18" s="160"/>
      <c r="J18" s="160"/>
      <c r="K18" s="160"/>
      <c r="L18" s="160"/>
      <c r="M18" s="160"/>
      <c r="N18" s="160">
        <v>2019</v>
      </c>
      <c r="O18" s="160">
        <v>12</v>
      </c>
      <c r="P18" s="160"/>
      <c r="Q18" s="160"/>
      <c r="R18" s="160"/>
      <c r="S18" s="160"/>
      <c r="T18" s="308"/>
    </row>
    <row r="19" spans="1:21" s="171" customFormat="1" ht="60" customHeight="1">
      <c r="A19" s="160">
        <v>15</v>
      </c>
      <c r="B19" s="160" t="s">
        <v>925</v>
      </c>
      <c r="C19" s="160" t="s">
        <v>369</v>
      </c>
      <c r="D19" s="168" t="s">
        <v>1075</v>
      </c>
      <c r="E19" s="178" t="s">
        <v>711</v>
      </c>
      <c r="F19" s="169">
        <v>578588</v>
      </c>
      <c r="G19" s="169">
        <v>25591</v>
      </c>
      <c r="H19" s="160"/>
      <c r="I19" s="160"/>
      <c r="J19" s="160"/>
      <c r="K19" s="160"/>
      <c r="L19" s="160"/>
      <c r="M19" s="160" t="s">
        <v>498</v>
      </c>
      <c r="N19" s="160">
        <v>2019</v>
      </c>
      <c r="O19" s="160">
        <v>6</v>
      </c>
      <c r="P19" s="160">
        <v>2012</v>
      </c>
      <c r="Q19" s="160"/>
      <c r="R19" s="160" t="s">
        <v>206</v>
      </c>
      <c r="S19" s="160">
        <v>18332551528</v>
      </c>
      <c r="T19" s="309"/>
      <c r="U19" s="170"/>
    </row>
    <row r="20" spans="1:21" s="176" customFormat="1" ht="30" customHeight="1">
      <c r="A20" s="160">
        <v>16</v>
      </c>
      <c r="B20" s="172" t="s">
        <v>118</v>
      </c>
      <c r="C20" s="172" t="s">
        <v>1098</v>
      </c>
      <c r="D20" s="173" t="s">
        <v>371</v>
      </c>
      <c r="E20" s="310" t="s">
        <v>495</v>
      </c>
      <c r="F20" s="174">
        <v>120000</v>
      </c>
      <c r="G20" s="172">
        <v>50000</v>
      </c>
      <c r="H20" s="172"/>
      <c r="I20" s="172"/>
      <c r="J20" s="172"/>
      <c r="K20" s="172"/>
      <c r="L20" s="172"/>
      <c r="M20" s="172"/>
      <c r="N20" s="160">
        <v>2019</v>
      </c>
      <c r="O20" s="172">
        <v>12</v>
      </c>
      <c r="P20" s="172"/>
      <c r="Q20" s="172"/>
      <c r="R20" s="172"/>
      <c r="S20" s="172"/>
      <c r="T20" s="306" t="s">
        <v>1071</v>
      </c>
      <c r="U20" s="175"/>
    </row>
    <row r="21" spans="1:21" ht="30" customHeight="1">
      <c r="A21" s="160">
        <v>17</v>
      </c>
      <c r="B21" s="160" t="s">
        <v>372</v>
      </c>
      <c r="C21" s="160" t="s">
        <v>373</v>
      </c>
      <c r="D21" s="168" t="s">
        <v>374</v>
      </c>
      <c r="E21" s="310"/>
      <c r="F21" s="169">
        <v>90000</v>
      </c>
      <c r="G21" s="160">
        <v>2000</v>
      </c>
      <c r="H21" s="160"/>
      <c r="I21" s="160"/>
      <c r="J21" s="160"/>
      <c r="K21" s="160"/>
      <c r="L21" s="160"/>
      <c r="M21" s="160"/>
      <c r="N21" s="160">
        <v>2019</v>
      </c>
      <c r="O21" s="160">
        <v>11</v>
      </c>
      <c r="P21" s="160"/>
      <c r="Q21" s="160"/>
      <c r="R21" s="160"/>
      <c r="S21" s="160"/>
      <c r="T21" s="306"/>
    </row>
    <row r="22" spans="1:21" ht="60" customHeight="1">
      <c r="A22" s="160">
        <v>18</v>
      </c>
      <c r="B22" s="160" t="s">
        <v>375</v>
      </c>
      <c r="C22" s="160" t="s">
        <v>1199</v>
      </c>
      <c r="D22" s="168" t="s">
        <v>376</v>
      </c>
      <c r="E22" s="310"/>
      <c r="F22" s="169">
        <v>11867</v>
      </c>
      <c r="G22" s="160">
        <v>3000</v>
      </c>
      <c r="H22" s="160"/>
      <c r="I22" s="160"/>
      <c r="J22" s="160"/>
      <c r="K22" s="160"/>
      <c r="L22" s="160"/>
      <c r="M22" s="160"/>
      <c r="N22" s="160">
        <v>2019</v>
      </c>
      <c r="O22" s="160">
        <v>12</v>
      </c>
      <c r="P22" s="160"/>
      <c r="Q22" s="160"/>
      <c r="R22" s="160"/>
      <c r="S22" s="160"/>
      <c r="T22" s="306"/>
    </row>
    <row r="23" spans="1:21" ht="47.25" customHeight="1">
      <c r="A23" s="160">
        <v>19</v>
      </c>
      <c r="B23" s="160" t="s">
        <v>883</v>
      </c>
      <c r="C23" s="160" t="s">
        <v>377</v>
      </c>
      <c r="D23" s="168" t="s">
        <v>378</v>
      </c>
      <c r="E23" s="310"/>
      <c r="F23" s="169">
        <v>300000</v>
      </c>
      <c r="G23" s="160">
        <v>5000</v>
      </c>
      <c r="H23" s="160"/>
      <c r="I23" s="160"/>
      <c r="J23" s="160"/>
      <c r="K23" s="160"/>
      <c r="L23" s="160"/>
      <c r="M23" s="160"/>
      <c r="N23" s="160">
        <v>2019</v>
      </c>
      <c r="O23" s="160">
        <v>10</v>
      </c>
      <c r="P23" s="160"/>
      <c r="Q23" s="160"/>
      <c r="R23" s="160"/>
      <c r="S23" s="160"/>
      <c r="T23" s="306"/>
    </row>
    <row r="24" spans="1:21" ht="30" customHeight="1">
      <c r="A24" s="160">
        <v>20</v>
      </c>
      <c r="B24" s="160" t="s">
        <v>379</v>
      </c>
      <c r="C24" s="160" t="s">
        <v>1200</v>
      </c>
      <c r="D24" s="168" t="s">
        <v>380</v>
      </c>
      <c r="E24" s="310"/>
      <c r="F24" s="169">
        <v>23000</v>
      </c>
      <c r="G24" s="160">
        <v>1200</v>
      </c>
      <c r="H24" s="160"/>
      <c r="I24" s="160"/>
      <c r="J24" s="160"/>
      <c r="K24" s="160"/>
      <c r="L24" s="160"/>
      <c r="M24" s="160"/>
      <c r="N24" s="160">
        <v>2019</v>
      </c>
      <c r="O24" s="160">
        <v>12</v>
      </c>
      <c r="P24" s="160"/>
      <c r="Q24" s="160"/>
      <c r="R24" s="160"/>
      <c r="S24" s="160"/>
      <c r="T24" s="306"/>
    </row>
  </sheetData>
  <mergeCells count="22">
    <mergeCell ref="T2:T3"/>
    <mergeCell ref="T5:T6"/>
    <mergeCell ref="T7:T9"/>
    <mergeCell ref="T10:T19"/>
    <mergeCell ref="E20:E24"/>
    <mergeCell ref="T20:T24"/>
    <mergeCell ref="M2:M3"/>
    <mergeCell ref="N2:N3"/>
    <mergeCell ref="O2:O3"/>
    <mergeCell ref="P2:P3"/>
    <mergeCell ref="Q2:Q3"/>
    <mergeCell ref="R2:S2"/>
    <mergeCell ref="A1:S1"/>
    <mergeCell ref="A2:A3"/>
    <mergeCell ref="B2:B3"/>
    <mergeCell ref="C2:C3"/>
    <mergeCell ref="D2:D3"/>
    <mergeCell ref="E2:E3"/>
    <mergeCell ref="F2:F3"/>
    <mergeCell ref="G2:G3"/>
    <mergeCell ref="H2:K2"/>
    <mergeCell ref="L2:L3"/>
  </mergeCells>
  <phoneticPr fontId="42" type="noConversion"/>
  <conditionalFormatting sqref="C16">
    <cfRule type="duplicateValues" dxfId="17" priority="1" stopIfTrue="1"/>
  </conditionalFormatting>
  <printOptions horizontalCentered="1"/>
  <pageMargins left="0.19685039370078741" right="0.19685039370078741" top="0.55118110236220474" bottom="0.59055118110236227" header="0.19685039370078741" footer="0.19685039370078741"/>
  <pageSetup paperSize="9" scale="89" fitToHeight="2" orientation="landscape" r:id="rId1"/>
</worksheet>
</file>

<file path=xl/worksheets/sheet7.xml><?xml version="1.0" encoding="utf-8"?>
<worksheet xmlns="http://schemas.openxmlformats.org/spreadsheetml/2006/main" xmlns:r="http://schemas.openxmlformats.org/officeDocument/2006/relationships">
  <dimension ref="B5:D18"/>
  <sheetViews>
    <sheetView topLeftCell="A4" workbookViewId="0">
      <selection activeCell="C28" sqref="C28"/>
    </sheetView>
  </sheetViews>
  <sheetFormatPr defaultRowHeight="13.5"/>
  <cols>
    <col min="1" max="2" width="9" style="43"/>
    <col min="3" max="3" width="33.75" style="43" customWidth="1"/>
    <col min="4" max="4" width="50.375" style="43" customWidth="1"/>
    <col min="5" max="7" width="41.875" style="43" customWidth="1"/>
    <col min="8" max="16384" width="9" style="43"/>
  </cols>
  <sheetData>
    <row r="5" spans="2:4">
      <c r="B5" s="44" t="s">
        <v>451</v>
      </c>
      <c r="C5" s="44" t="s">
        <v>452</v>
      </c>
      <c r="D5" s="44" t="s">
        <v>357</v>
      </c>
    </row>
    <row r="6" spans="2:4">
      <c r="B6" s="43">
        <v>1</v>
      </c>
      <c r="C6" s="43" t="s">
        <v>323</v>
      </c>
      <c r="D6" s="43" t="s">
        <v>324</v>
      </c>
    </row>
    <row r="7" spans="2:4">
      <c r="B7" s="43">
        <v>2</v>
      </c>
      <c r="C7" s="43" t="s">
        <v>1012</v>
      </c>
      <c r="D7" s="43" t="s">
        <v>1015</v>
      </c>
    </row>
    <row r="8" spans="2:4">
      <c r="B8" s="43">
        <v>3</v>
      </c>
      <c r="C8" s="43" t="s">
        <v>1012</v>
      </c>
      <c r="D8" s="43" t="s">
        <v>1013</v>
      </c>
    </row>
    <row r="9" spans="2:4">
      <c r="B9" s="43">
        <v>4</v>
      </c>
      <c r="C9" s="43" t="s">
        <v>883</v>
      </c>
      <c r="D9" s="43" t="s">
        <v>319</v>
      </c>
    </row>
    <row r="10" spans="2:4">
      <c r="B10" s="43">
        <v>5</v>
      </c>
      <c r="C10" s="43" t="s">
        <v>1012</v>
      </c>
      <c r="D10" s="43" t="s">
        <v>320</v>
      </c>
    </row>
    <row r="11" spans="2:4">
      <c r="B11" s="43">
        <v>6</v>
      </c>
      <c r="C11" s="43" t="s">
        <v>1012</v>
      </c>
      <c r="D11" s="43" t="s">
        <v>322</v>
      </c>
    </row>
    <row r="12" spans="2:4">
      <c r="B12" s="43">
        <v>7</v>
      </c>
      <c r="C12" s="43" t="s">
        <v>118</v>
      </c>
      <c r="D12" s="43" t="s">
        <v>119</v>
      </c>
    </row>
    <row r="15" spans="2:4">
      <c r="B15" s="44" t="s">
        <v>451</v>
      </c>
      <c r="C15" s="44" t="s">
        <v>452</v>
      </c>
      <c r="D15" s="44" t="s">
        <v>357</v>
      </c>
    </row>
    <row r="16" spans="2:4">
      <c r="B16" s="43">
        <v>1</v>
      </c>
      <c r="C16" s="43" t="s">
        <v>925</v>
      </c>
      <c r="D16" s="43" t="s">
        <v>311</v>
      </c>
    </row>
    <row r="17" spans="2:4">
      <c r="B17" s="43">
        <v>2</v>
      </c>
      <c r="C17" s="43" t="s">
        <v>925</v>
      </c>
      <c r="D17" s="43" t="s">
        <v>266</v>
      </c>
    </row>
    <row r="18" spans="2:4">
      <c r="B18" s="43">
        <v>3</v>
      </c>
      <c r="C18" s="43" t="s">
        <v>925</v>
      </c>
      <c r="D18" s="43" t="s">
        <v>369</v>
      </c>
    </row>
  </sheetData>
  <phoneticPr fontId="12" type="noConversion"/>
  <pageMargins left="0.75" right="0.75" top="1" bottom="1" header="0.51180555555555596" footer="0.51180555555555596"/>
</worksheet>
</file>

<file path=xl/worksheets/sheet8.xml><?xml version="1.0" encoding="utf-8"?>
<worksheet xmlns="http://schemas.openxmlformats.org/spreadsheetml/2006/main" xmlns:r="http://schemas.openxmlformats.org/officeDocument/2006/relationships">
  <dimension ref="F9:G14"/>
  <sheetViews>
    <sheetView workbookViewId="0">
      <selection activeCell="F14" sqref="F14"/>
    </sheetView>
  </sheetViews>
  <sheetFormatPr defaultColWidth="9" defaultRowHeight="13.5"/>
  <sheetData>
    <row r="9" spans="6:7">
      <c r="F9">
        <f>结转在建!F4+计划竣工!F4</f>
        <v>5216225.9400000004</v>
      </c>
      <c r="G9">
        <f>结转在建!J4+计划竣工!J4</f>
        <v>1662831.9300000002</v>
      </c>
    </row>
    <row r="10" spans="6:7">
      <c r="F10">
        <f>F9-G9</f>
        <v>3553394.0100000002</v>
      </c>
    </row>
    <row r="14" spans="6:7">
      <c r="F14">
        <f>结转在建!K4+计划竣工!K4</f>
        <v>931761.81</v>
      </c>
    </row>
  </sheetData>
  <phoneticPr fontId="12" type="noConversion"/>
  <pageMargins left="0.75" right="0.75" top="1" bottom="1" header="0.51180555555555596" footer="0.51180555555555596"/>
</worksheet>
</file>

<file path=xl/worksheets/sheet9.xml><?xml version="1.0" encoding="utf-8"?>
<worksheet xmlns="http://schemas.openxmlformats.org/spreadsheetml/2006/main" xmlns:r="http://schemas.openxmlformats.org/officeDocument/2006/relationships">
  <dimension ref="A1:M56"/>
  <sheetViews>
    <sheetView topLeftCell="E51" workbookViewId="0">
      <selection activeCell="K53" sqref="K53"/>
    </sheetView>
  </sheetViews>
  <sheetFormatPr defaultColWidth="9" defaultRowHeight="13.5"/>
  <cols>
    <col min="1" max="1" width="9.125" customWidth="1"/>
    <col min="4" max="4" width="30.75" customWidth="1"/>
    <col min="6" max="6" width="15.5" customWidth="1"/>
    <col min="7" max="7" width="11.125" customWidth="1"/>
    <col min="8" max="8" width="16.25" customWidth="1"/>
    <col min="9" max="9" width="17" customWidth="1"/>
    <col min="10" max="13" width="9.125" customWidth="1"/>
  </cols>
  <sheetData>
    <row r="1" spans="1:13">
      <c r="A1" s="312"/>
      <c r="B1" s="312"/>
      <c r="C1" s="312"/>
      <c r="D1" s="312"/>
      <c r="E1" s="312"/>
      <c r="F1" s="312"/>
      <c r="G1" s="312"/>
      <c r="H1" s="312"/>
      <c r="I1" s="312"/>
      <c r="J1" s="312"/>
      <c r="K1" s="312"/>
      <c r="L1" s="312"/>
      <c r="M1" s="312"/>
    </row>
    <row r="2" spans="1:13" ht="13.5" customHeight="1">
      <c r="A2" s="262" t="s">
        <v>451</v>
      </c>
      <c r="B2" s="262" t="s">
        <v>452</v>
      </c>
      <c r="C2" s="262" t="s">
        <v>453</v>
      </c>
      <c r="D2" s="262" t="s">
        <v>455</v>
      </c>
      <c r="E2" s="262" t="s">
        <v>456</v>
      </c>
      <c r="F2" s="262" t="s">
        <v>457</v>
      </c>
      <c r="G2" s="262"/>
      <c r="H2" s="262"/>
      <c r="I2" s="262" t="s">
        <v>381</v>
      </c>
      <c r="J2" s="262" t="s">
        <v>463</v>
      </c>
      <c r="K2" s="262" t="s">
        <v>464</v>
      </c>
      <c r="L2" s="262" t="s">
        <v>465</v>
      </c>
      <c r="M2" s="262" t="s">
        <v>466</v>
      </c>
    </row>
    <row r="3" spans="1:13" ht="27" customHeight="1">
      <c r="A3" s="262"/>
      <c r="B3" s="262"/>
      <c r="C3" s="262"/>
      <c r="D3" s="262"/>
      <c r="E3" s="262"/>
      <c r="F3" s="5" t="s">
        <v>382</v>
      </c>
      <c r="G3" s="5" t="s">
        <v>383</v>
      </c>
      <c r="H3" s="5" t="s">
        <v>384</v>
      </c>
      <c r="I3" s="262"/>
      <c r="J3" s="262"/>
      <c r="K3" s="262"/>
      <c r="L3" s="262"/>
      <c r="M3" s="262"/>
    </row>
    <row r="4" spans="1:13" ht="24.95" customHeight="1">
      <c r="A4" s="262" t="s">
        <v>188</v>
      </c>
      <c r="B4" s="262"/>
      <c r="C4" s="262"/>
      <c r="D4" s="5"/>
      <c r="E4" s="5"/>
      <c r="F4" s="5">
        <f>SUM(F5:F56)</f>
        <v>3030535.2800000003</v>
      </c>
      <c r="G4" s="5">
        <f>SUM(G5:G56)</f>
        <v>520344</v>
      </c>
      <c r="H4" s="5">
        <f>SUM(H5:H56)</f>
        <v>3066816.0300000003</v>
      </c>
      <c r="I4" s="5">
        <f>SUM(I5:I56)</f>
        <v>813735.03040000005</v>
      </c>
      <c r="J4" s="5"/>
      <c r="K4" s="5"/>
      <c r="L4" s="5"/>
      <c r="M4" s="5"/>
    </row>
    <row r="5" spans="1:13" ht="36">
      <c r="A5" s="18">
        <v>1</v>
      </c>
      <c r="B5" s="7" t="s">
        <v>385</v>
      </c>
      <c r="C5" s="7" t="s">
        <v>386</v>
      </c>
      <c r="D5" s="7" t="s">
        <v>387</v>
      </c>
      <c r="E5" s="7" t="s">
        <v>711</v>
      </c>
      <c r="F5" s="7">
        <v>150000</v>
      </c>
      <c r="G5" s="7">
        <v>89598</v>
      </c>
      <c r="H5" s="7">
        <v>100000</v>
      </c>
      <c r="I5" s="7">
        <v>100000</v>
      </c>
      <c r="J5" s="7">
        <v>2016</v>
      </c>
      <c r="K5" s="7">
        <v>6</v>
      </c>
      <c r="L5" s="7">
        <v>2017</v>
      </c>
      <c r="M5" s="7">
        <v>6</v>
      </c>
    </row>
    <row r="6" spans="1:13" ht="108">
      <c r="A6" s="18">
        <v>2</v>
      </c>
      <c r="B6" s="17" t="s">
        <v>502</v>
      </c>
      <c r="C6" s="17" t="s">
        <v>503</v>
      </c>
      <c r="D6" s="7" t="s">
        <v>504</v>
      </c>
      <c r="E6" s="7" t="s">
        <v>505</v>
      </c>
      <c r="F6" s="17">
        <v>120023.64</v>
      </c>
      <c r="G6" s="17">
        <v>15305</v>
      </c>
      <c r="H6" s="11">
        <v>40714.6</v>
      </c>
      <c r="I6" s="11"/>
      <c r="J6" s="11">
        <v>2016</v>
      </c>
      <c r="K6" s="11">
        <v>10</v>
      </c>
      <c r="L6" s="11">
        <v>2019</v>
      </c>
      <c r="M6" s="11">
        <v>9</v>
      </c>
    </row>
    <row r="7" spans="1:13" ht="60">
      <c r="A7" s="18">
        <v>3</v>
      </c>
      <c r="B7" s="7" t="s">
        <v>527</v>
      </c>
      <c r="C7" s="7" t="s">
        <v>528</v>
      </c>
      <c r="D7" s="7" t="s">
        <v>530</v>
      </c>
      <c r="E7" s="7" t="s">
        <v>522</v>
      </c>
      <c r="F7" s="7">
        <v>200000</v>
      </c>
      <c r="G7" s="7">
        <v>80312</v>
      </c>
      <c r="H7" s="7">
        <v>91424</v>
      </c>
      <c r="I7" s="7">
        <v>120000</v>
      </c>
      <c r="J7" s="7">
        <v>2016</v>
      </c>
      <c r="K7" s="7">
        <v>12</v>
      </c>
      <c r="L7" s="7">
        <v>2020</v>
      </c>
      <c r="M7" s="7">
        <v>5</v>
      </c>
    </row>
    <row r="8" spans="1:13" ht="72">
      <c r="A8" s="18">
        <v>4</v>
      </c>
      <c r="B8" s="7" t="s">
        <v>557</v>
      </c>
      <c r="C8" s="7" t="s">
        <v>558</v>
      </c>
      <c r="D8" s="7" t="s">
        <v>560</v>
      </c>
      <c r="E8" s="7" t="s">
        <v>561</v>
      </c>
      <c r="F8" s="7">
        <v>15000</v>
      </c>
      <c r="G8" s="7">
        <v>916</v>
      </c>
      <c r="H8" s="7">
        <v>28428</v>
      </c>
      <c r="I8" s="7">
        <v>5000</v>
      </c>
      <c r="J8" s="7">
        <v>2016</v>
      </c>
      <c r="K8" s="16">
        <v>5</v>
      </c>
      <c r="L8" s="16">
        <v>2018</v>
      </c>
      <c r="M8" s="16">
        <v>12</v>
      </c>
    </row>
    <row r="9" spans="1:13" ht="72">
      <c r="A9" s="18">
        <v>5</v>
      </c>
      <c r="B9" s="7" t="s">
        <v>578</v>
      </c>
      <c r="C9" s="7" t="s">
        <v>579</v>
      </c>
      <c r="D9" s="7" t="s">
        <v>580</v>
      </c>
      <c r="E9" s="7" t="s">
        <v>510</v>
      </c>
      <c r="F9" s="7">
        <v>10000</v>
      </c>
      <c r="G9" s="7">
        <v>0</v>
      </c>
      <c r="H9" s="7">
        <v>45000</v>
      </c>
      <c r="I9" s="7">
        <v>2500</v>
      </c>
      <c r="J9" s="7">
        <v>2016</v>
      </c>
      <c r="K9" s="19">
        <v>12</v>
      </c>
      <c r="L9" s="19">
        <v>2018</v>
      </c>
      <c r="M9" s="7">
        <v>12</v>
      </c>
    </row>
    <row r="10" spans="1:13" ht="84">
      <c r="A10" s="18">
        <v>6</v>
      </c>
      <c r="B10" s="7" t="s">
        <v>583</v>
      </c>
      <c r="C10" s="7" t="s">
        <v>584</v>
      </c>
      <c r="D10" s="7" t="s">
        <v>586</v>
      </c>
      <c r="E10" s="7" t="s">
        <v>587</v>
      </c>
      <c r="F10" s="7">
        <v>14600</v>
      </c>
      <c r="G10" s="7">
        <v>1446</v>
      </c>
      <c r="H10" s="7">
        <v>3700</v>
      </c>
      <c r="I10" s="7">
        <v>200</v>
      </c>
      <c r="J10" s="7">
        <v>2014</v>
      </c>
      <c r="K10" s="7">
        <v>12</v>
      </c>
      <c r="L10" s="7">
        <v>2017</v>
      </c>
      <c r="M10" s="7">
        <v>12</v>
      </c>
    </row>
    <row r="11" spans="1:13" ht="84">
      <c r="A11" s="18">
        <v>7</v>
      </c>
      <c r="B11" s="7" t="s">
        <v>388</v>
      </c>
      <c r="C11" s="7" t="s">
        <v>389</v>
      </c>
      <c r="D11" s="7" t="s">
        <v>390</v>
      </c>
      <c r="E11" s="7" t="s">
        <v>391</v>
      </c>
      <c r="F11" s="7">
        <v>9510</v>
      </c>
      <c r="G11" s="7">
        <v>0</v>
      </c>
      <c r="H11" s="19">
        <v>20652.7</v>
      </c>
      <c r="I11" s="19"/>
      <c r="J11" s="7">
        <v>2017</v>
      </c>
      <c r="K11" s="19">
        <v>5</v>
      </c>
      <c r="L11" s="19">
        <v>2021</v>
      </c>
      <c r="M11" s="7">
        <v>11</v>
      </c>
    </row>
    <row r="12" spans="1:13" ht="72">
      <c r="A12" s="18">
        <v>8</v>
      </c>
      <c r="B12" s="7" t="s">
        <v>601</v>
      </c>
      <c r="C12" s="7" t="s">
        <v>605</v>
      </c>
      <c r="D12" s="7" t="s">
        <v>606</v>
      </c>
      <c r="E12" s="7" t="s">
        <v>607</v>
      </c>
      <c r="F12" s="7">
        <v>25000</v>
      </c>
      <c r="G12" s="7">
        <v>0</v>
      </c>
      <c r="H12" s="7">
        <v>44000</v>
      </c>
      <c r="I12" s="7">
        <v>6000</v>
      </c>
      <c r="J12" s="7">
        <v>2012</v>
      </c>
      <c r="K12" s="7">
        <v>10</v>
      </c>
      <c r="L12" s="7">
        <v>2017</v>
      </c>
      <c r="M12" s="7">
        <v>10</v>
      </c>
    </row>
    <row r="13" spans="1:13" ht="60">
      <c r="A13" s="18">
        <v>9</v>
      </c>
      <c r="B13" s="7" t="s">
        <v>687</v>
      </c>
      <c r="C13" s="7" t="s">
        <v>392</v>
      </c>
      <c r="D13" s="7" t="s">
        <v>393</v>
      </c>
      <c r="E13" s="7" t="s">
        <v>483</v>
      </c>
      <c r="F13" s="7">
        <v>18000</v>
      </c>
      <c r="G13" s="7">
        <v>1904</v>
      </c>
      <c r="H13" s="7"/>
      <c r="I13" s="7">
        <v>3957</v>
      </c>
      <c r="J13" s="7">
        <v>2015</v>
      </c>
      <c r="K13" s="7">
        <v>4</v>
      </c>
      <c r="L13" s="7">
        <v>2017</v>
      </c>
      <c r="M13" s="7">
        <v>4</v>
      </c>
    </row>
    <row r="14" spans="1:13" ht="48">
      <c r="A14" s="18">
        <v>10</v>
      </c>
      <c r="B14" s="7" t="s">
        <v>687</v>
      </c>
      <c r="C14" s="7" t="s">
        <v>394</v>
      </c>
      <c r="D14" s="7" t="s">
        <v>395</v>
      </c>
      <c r="E14" s="7" t="s">
        <v>483</v>
      </c>
      <c r="F14" s="7">
        <v>5500</v>
      </c>
      <c r="G14" s="7">
        <v>3900</v>
      </c>
      <c r="H14" s="7"/>
      <c r="I14" s="7">
        <v>700</v>
      </c>
      <c r="J14" s="7">
        <v>2015</v>
      </c>
      <c r="K14" s="7">
        <v>4</v>
      </c>
      <c r="L14" s="7">
        <v>2017</v>
      </c>
      <c r="M14" s="7">
        <v>4</v>
      </c>
    </row>
    <row r="15" spans="1:13" ht="60">
      <c r="A15" s="18">
        <v>11</v>
      </c>
      <c r="B15" s="28" t="s">
        <v>721</v>
      </c>
      <c r="C15" s="28" t="s">
        <v>722</v>
      </c>
      <c r="D15" s="28" t="s">
        <v>723</v>
      </c>
      <c r="E15" s="28" t="s">
        <v>720</v>
      </c>
      <c r="F15" s="28">
        <v>6000</v>
      </c>
      <c r="G15" s="28">
        <v>604</v>
      </c>
      <c r="H15" s="7"/>
      <c r="I15" s="7">
        <v>0</v>
      </c>
      <c r="J15" s="7">
        <v>2015</v>
      </c>
      <c r="K15" s="7">
        <v>1</v>
      </c>
      <c r="L15" s="7">
        <v>2018</v>
      </c>
      <c r="M15" s="7"/>
    </row>
    <row r="16" spans="1:13" ht="60">
      <c r="A16" s="18">
        <v>12</v>
      </c>
      <c r="B16" s="7" t="s">
        <v>724</v>
      </c>
      <c r="C16" s="7" t="s">
        <v>725</v>
      </c>
      <c r="D16" s="7" t="s">
        <v>726</v>
      </c>
      <c r="E16" s="7" t="s">
        <v>727</v>
      </c>
      <c r="F16" s="7">
        <v>45412</v>
      </c>
      <c r="G16" s="7">
        <v>11583</v>
      </c>
      <c r="H16" s="7">
        <v>46758</v>
      </c>
      <c r="I16" s="7">
        <v>6000</v>
      </c>
      <c r="J16" s="7">
        <v>2015</v>
      </c>
      <c r="K16" s="16">
        <v>5</v>
      </c>
      <c r="L16" s="16">
        <v>2018</v>
      </c>
      <c r="M16" s="16">
        <v>12</v>
      </c>
    </row>
    <row r="17" spans="1:13" ht="72">
      <c r="A17" s="18">
        <v>13</v>
      </c>
      <c r="B17" s="7" t="s">
        <v>732</v>
      </c>
      <c r="C17" s="7" t="s">
        <v>733</v>
      </c>
      <c r="D17" s="7" t="s">
        <v>734</v>
      </c>
      <c r="E17" s="7" t="s">
        <v>727</v>
      </c>
      <c r="F17" s="7">
        <v>99507</v>
      </c>
      <c r="G17" s="7">
        <v>33500</v>
      </c>
      <c r="H17" s="7">
        <v>61598</v>
      </c>
      <c r="I17" s="7">
        <v>20000</v>
      </c>
      <c r="J17" s="7">
        <v>2015</v>
      </c>
      <c r="K17" s="7">
        <v>12</v>
      </c>
      <c r="L17" s="7">
        <v>2016</v>
      </c>
      <c r="M17" s="7">
        <v>9</v>
      </c>
    </row>
    <row r="18" spans="1:13" ht="36">
      <c r="A18" s="18">
        <v>14</v>
      </c>
      <c r="B18" s="7" t="s">
        <v>735</v>
      </c>
      <c r="C18" s="7" t="s">
        <v>736</v>
      </c>
      <c r="D18" s="7" t="s">
        <v>737</v>
      </c>
      <c r="E18" s="7" t="s">
        <v>711</v>
      </c>
      <c r="F18" s="7">
        <v>27789</v>
      </c>
      <c r="G18" s="7">
        <v>19055</v>
      </c>
      <c r="H18" s="7">
        <v>20624</v>
      </c>
      <c r="I18" s="7">
        <v>4200</v>
      </c>
      <c r="J18" s="16">
        <v>2015</v>
      </c>
      <c r="K18" s="7">
        <v>6</v>
      </c>
      <c r="L18" s="7">
        <v>2020</v>
      </c>
      <c r="M18" s="7">
        <v>5</v>
      </c>
    </row>
    <row r="19" spans="1:13" ht="48">
      <c r="A19" s="18">
        <v>15</v>
      </c>
      <c r="B19" s="7" t="s">
        <v>753</v>
      </c>
      <c r="C19" s="7" t="s">
        <v>754</v>
      </c>
      <c r="D19" s="7" t="s">
        <v>755</v>
      </c>
      <c r="E19" s="16" t="s">
        <v>711</v>
      </c>
      <c r="F19" s="16">
        <v>28409</v>
      </c>
      <c r="G19" s="16">
        <v>16695</v>
      </c>
      <c r="H19" s="16">
        <v>23752</v>
      </c>
      <c r="I19" s="16">
        <v>3000</v>
      </c>
      <c r="J19" s="16">
        <v>2015</v>
      </c>
      <c r="K19" s="7">
        <v>5</v>
      </c>
      <c r="L19" s="7">
        <v>2016</v>
      </c>
      <c r="M19" s="7">
        <v>10</v>
      </c>
    </row>
    <row r="20" spans="1:13" ht="84">
      <c r="A20" s="18">
        <v>16</v>
      </c>
      <c r="B20" s="7" t="s">
        <v>756</v>
      </c>
      <c r="C20" s="7" t="s">
        <v>757</v>
      </c>
      <c r="D20" s="7" t="s">
        <v>758</v>
      </c>
      <c r="E20" s="7" t="s">
        <v>759</v>
      </c>
      <c r="F20" s="7">
        <v>154469</v>
      </c>
      <c r="G20" s="7">
        <v>523</v>
      </c>
      <c r="H20" s="7">
        <v>538000</v>
      </c>
      <c r="I20" s="7">
        <v>0</v>
      </c>
      <c r="J20" s="7">
        <v>2010</v>
      </c>
      <c r="K20" s="7">
        <v>11</v>
      </c>
      <c r="L20" s="7">
        <v>2017</v>
      </c>
      <c r="M20" s="7">
        <v>11</v>
      </c>
    </row>
    <row r="21" spans="1:13" ht="48">
      <c r="A21" s="18">
        <v>17</v>
      </c>
      <c r="B21" s="7" t="s">
        <v>795</v>
      </c>
      <c r="C21" s="7" t="s">
        <v>796</v>
      </c>
      <c r="D21" s="7" t="s">
        <v>797</v>
      </c>
      <c r="E21" s="7" t="s">
        <v>720</v>
      </c>
      <c r="F21" s="7">
        <v>95941</v>
      </c>
      <c r="G21" s="7">
        <v>0</v>
      </c>
      <c r="H21" s="7">
        <v>210000</v>
      </c>
      <c r="I21" s="7">
        <v>0</v>
      </c>
      <c r="J21" s="7">
        <v>2011</v>
      </c>
      <c r="K21" s="7">
        <v>11</v>
      </c>
      <c r="L21" s="7">
        <v>2018</v>
      </c>
      <c r="M21" s="7">
        <v>5</v>
      </c>
    </row>
    <row r="22" spans="1:13" ht="96">
      <c r="A22" s="18">
        <v>18</v>
      </c>
      <c r="B22" s="19" t="s">
        <v>799</v>
      </c>
      <c r="C22" s="19" t="s">
        <v>800</v>
      </c>
      <c r="D22" s="19" t="s">
        <v>801</v>
      </c>
      <c r="E22" s="19" t="s">
        <v>720</v>
      </c>
      <c r="F22" s="19">
        <v>235270</v>
      </c>
      <c r="G22" s="19">
        <v>0</v>
      </c>
      <c r="H22" s="16"/>
      <c r="I22" s="19"/>
      <c r="J22" s="19">
        <v>2008</v>
      </c>
      <c r="K22" s="19">
        <v>5</v>
      </c>
      <c r="L22" s="19">
        <v>2019</v>
      </c>
      <c r="M22" s="19">
        <v>8</v>
      </c>
    </row>
    <row r="23" spans="1:13" ht="72">
      <c r="A23" s="18">
        <v>19</v>
      </c>
      <c r="B23" s="7" t="s">
        <v>802</v>
      </c>
      <c r="C23" s="7" t="s">
        <v>803</v>
      </c>
      <c r="D23" s="7" t="s">
        <v>805</v>
      </c>
      <c r="E23" s="7" t="s">
        <v>510</v>
      </c>
      <c r="F23" s="7">
        <v>84492</v>
      </c>
      <c r="G23" s="7">
        <v>10624</v>
      </c>
      <c r="H23" s="7">
        <v>22210</v>
      </c>
      <c r="I23" s="7">
        <v>5000</v>
      </c>
      <c r="J23" s="7">
        <v>2015</v>
      </c>
      <c r="K23" s="7">
        <v>6</v>
      </c>
      <c r="L23" s="7">
        <v>2017</v>
      </c>
      <c r="M23" s="7">
        <v>12</v>
      </c>
    </row>
    <row r="24" spans="1:13" ht="96">
      <c r="A24" s="18">
        <v>20</v>
      </c>
      <c r="B24" s="7" t="s">
        <v>809</v>
      </c>
      <c r="C24" s="7" t="s">
        <v>810</v>
      </c>
      <c r="D24" s="7" t="s">
        <v>811</v>
      </c>
      <c r="E24" s="7" t="s">
        <v>561</v>
      </c>
      <c r="F24" s="7">
        <v>48000</v>
      </c>
      <c r="G24" s="7">
        <v>7717</v>
      </c>
      <c r="H24" s="7">
        <v>28205</v>
      </c>
      <c r="I24" s="7">
        <v>48000</v>
      </c>
      <c r="J24" s="7">
        <v>2017</v>
      </c>
      <c r="K24" s="7">
        <v>4</v>
      </c>
      <c r="L24" s="7">
        <v>2017</v>
      </c>
      <c r="M24" s="7">
        <v>12</v>
      </c>
    </row>
    <row r="25" spans="1:13" ht="60">
      <c r="A25" s="18">
        <v>21</v>
      </c>
      <c r="B25" s="7" t="s">
        <v>814</v>
      </c>
      <c r="C25" s="7" t="s">
        <v>819</v>
      </c>
      <c r="D25" s="7" t="s">
        <v>816</v>
      </c>
      <c r="E25" s="7" t="s">
        <v>522</v>
      </c>
      <c r="F25" s="7">
        <v>53200</v>
      </c>
      <c r="G25" s="7">
        <v>7717</v>
      </c>
      <c r="H25" s="7">
        <v>133333.32999999999</v>
      </c>
      <c r="I25" s="7">
        <v>2000</v>
      </c>
      <c r="J25" s="7">
        <v>2015</v>
      </c>
      <c r="K25" s="7">
        <v>11</v>
      </c>
      <c r="L25" s="7">
        <v>2017</v>
      </c>
      <c r="M25" s="7">
        <v>6</v>
      </c>
    </row>
    <row r="26" spans="1:13" ht="60">
      <c r="A26" s="18">
        <v>22</v>
      </c>
      <c r="B26" s="28" t="s">
        <v>823</v>
      </c>
      <c r="C26" s="28" t="s">
        <v>824</v>
      </c>
      <c r="D26" s="28" t="s">
        <v>825</v>
      </c>
      <c r="E26" s="28" t="s">
        <v>711</v>
      </c>
      <c r="F26" s="28">
        <v>49000</v>
      </c>
      <c r="G26" s="28">
        <v>7179</v>
      </c>
      <c r="H26" s="28">
        <v>85898.57</v>
      </c>
      <c r="I26" s="28">
        <v>20000</v>
      </c>
      <c r="J26" s="28">
        <v>2016</v>
      </c>
      <c r="K26" s="28">
        <v>5</v>
      </c>
      <c r="L26" s="28">
        <v>2018</v>
      </c>
      <c r="M26" s="28">
        <v>12</v>
      </c>
    </row>
    <row r="27" spans="1:13" ht="48">
      <c r="A27" s="18">
        <v>23</v>
      </c>
      <c r="B27" s="7" t="s">
        <v>850</v>
      </c>
      <c r="C27" s="7" t="s">
        <v>851</v>
      </c>
      <c r="D27" s="7" t="s">
        <v>852</v>
      </c>
      <c r="E27" s="7" t="s">
        <v>495</v>
      </c>
      <c r="F27" s="7">
        <v>75000</v>
      </c>
      <c r="G27" s="7">
        <v>35270</v>
      </c>
      <c r="H27" s="7">
        <v>52173</v>
      </c>
      <c r="I27" s="7">
        <v>8000</v>
      </c>
      <c r="J27" s="7">
        <v>2014</v>
      </c>
      <c r="K27" s="7">
        <v>9</v>
      </c>
      <c r="L27" s="7">
        <v>2017</v>
      </c>
      <c r="M27" s="7">
        <v>12</v>
      </c>
    </row>
    <row r="28" spans="1:13" ht="132">
      <c r="A28" s="18">
        <v>24</v>
      </c>
      <c r="B28" s="7" t="s">
        <v>873</v>
      </c>
      <c r="C28" s="7" t="s">
        <v>874</v>
      </c>
      <c r="D28" s="7" t="s">
        <v>875</v>
      </c>
      <c r="E28" s="7" t="s">
        <v>876</v>
      </c>
      <c r="F28" s="7">
        <v>17700</v>
      </c>
      <c r="G28" s="7">
        <v>10</v>
      </c>
      <c r="H28" s="7">
        <v>11804.1</v>
      </c>
      <c r="I28" s="7">
        <v>10700</v>
      </c>
      <c r="J28" s="7">
        <v>2014</v>
      </c>
      <c r="K28" s="7">
        <v>5</v>
      </c>
      <c r="L28" s="7">
        <v>2017</v>
      </c>
      <c r="M28" s="7">
        <v>8</v>
      </c>
    </row>
    <row r="29" spans="1:13" ht="72">
      <c r="A29" s="18">
        <v>25</v>
      </c>
      <c r="B29" s="7" t="s">
        <v>925</v>
      </c>
      <c r="C29" s="7" t="s">
        <v>929</v>
      </c>
      <c r="D29" s="7" t="s">
        <v>930</v>
      </c>
      <c r="E29" s="7" t="s">
        <v>510</v>
      </c>
      <c r="F29" s="7">
        <v>121102</v>
      </c>
      <c r="G29" s="7">
        <v>34938</v>
      </c>
      <c r="H29" s="7">
        <v>52359.98</v>
      </c>
      <c r="I29" s="7">
        <v>87664</v>
      </c>
      <c r="J29" s="7">
        <v>2015</v>
      </c>
      <c r="K29" s="7">
        <v>12</v>
      </c>
      <c r="L29" s="7">
        <v>2017</v>
      </c>
      <c r="M29" s="7">
        <v>12</v>
      </c>
    </row>
    <row r="30" spans="1:13" ht="36">
      <c r="A30" s="18">
        <v>26</v>
      </c>
      <c r="B30" s="7" t="s">
        <v>940</v>
      </c>
      <c r="C30" s="7" t="s">
        <v>941</v>
      </c>
      <c r="D30" s="7" t="s">
        <v>942</v>
      </c>
      <c r="E30" s="7" t="s">
        <v>943</v>
      </c>
      <c r="F30" s="7">
        <v>47061.46</v>
      </c>
      <c r="G30" s="7">
        <v>1495</v>
      </c>
      <c r="H30" s="7">
        <v>62156.65</v>
      </c>
      <c r="I30" s="7">
        <v>10000</v>
      </c>
      <c r="J30" s="7">
        <v>2015</v>
      </c>
      <c r="K30" s="7">
        <v>11</v>
      </c>
      <c r="L30" s="7">
        <v>2018</v>
      </c>
      <c r="M30" s="7">
        <v>10</v>
      </c>
    </row>
    <row r="31" spans="1:13" ht="120">
      <c r="A31" s="18">
        <v>27</v>
      </c>
      <c r="B31" s="7" t="s">
        <v>946</v>
      </c>
      <c r="C31" s="7" t="s">
        <v>947</v>
      </c>
      <c r="D31" s="7" t="s">
        <v>948</v>
      </c>
      <c r="E31" s="7" t="s">
        <v>949</v>
      </c>
      <c r="F31" s="7">
        <v>50000</v>
      </c>
      <c r="G31" s="7">
        <v>2796</v>
      </c>
      <c r="H31" s="7">
        <v>103000</v>
      </c>
      <c r="I31" s="7">
        <v>20000</v>
      </c>
      <c r="J31" s="7">
        <v>2017</v>
      </c>
      <c r="K31" s="7">
        <v>2</v>
      </c>
      <c r="L31" s="7">
        <v>2019</v>
      </c>
      <c r="M31" s="7">
        <v>6</v>
      </c>
    </row>
    <row r="32" spans="1:13" ht="84">
      <c r="A32" s="18">
        <v>28</v>
      </c>
      <c r="B32" s="13" t="s">
        <v>954</v>
      </c>
      <c r="C32" s="13" t="s">
        <v>955</v>
      </c>
      <c r="D32" s="7" t="s">
        <v>956</v>
      </c>
      <c r="E32" s="7" t="s">
        <v>957</v>
      </c>
      <c r="F32" s="17">
        <v>110900</v>
      </c>
      <c r="G32" s="17">
        <v>12224</v>
      </c>
      <c r="H32" s="11">
        <v>46690.5</v>
      </c>
      <c r="I32" s="11"/>
      <c r="J32" s="11">
        <v>2016</v>
      </c>
      <c r="K32" s="11">
        <v>5</v>
      </c>
      <c r="L32" s="11">
        <v>2018</v>
      </c>
      <c r="M32" s="11">
        <v>12</v>
      </c>
    </row>
    <row r="33" spans="1:13" ht="36">
      <c r="A33" s="18">
        <v>29</v>
      </c>
      <c r="B33" s="7" t="s">
        <v>959</v>
      </c>
      <c r="C33" s="7" t="s">
        <v>960</v>
      </c>
      <c r="D33" s="7" t="s">
        <v>961</v>
      </c>
      <c r="E33" s="7" t="s">
        <v>962</v>
      </c>
      <c r="F33" s="7">
        <v>10136.799999999999</v>
      </c>
      <c r="G33" s="7">
        <v>10137</v>
      </c>
      <c r="H33" s="7">
        <v>14327.24</v>
      </c>
      <c r="I33" s="7">
        <v>1000</v>
      </c>
      <c r="J33" s="7">
        <v>2014</v>
      </c>
      <c r="K33" s="7">
        <v>10</v>
      </c>
      <c r="L33" s="7">
        <v>2017</v>
      </c>
      <c r="M33" s="7">
        <v>12</v>
      </c>
    </row>
    <row r="34" spans="1:13" ht="48">
      <c r="A34" s="18">
        <v>30</v>
      </c>
      <c r="B34" s="7" t="s">
        <v>991</v>
      </c>
      <c r="C34" s="7" t="s">
        <v>992</v>
      </c>
      <c r="D34" s="7" t="s">
        <v>993</v>
      </c>
      <c r="E34" s="7" t="s">
        <v>720</v>
      </c>
      <c r="F34" s="7">
        <v>40000</v>
      </c>
      <c r="G34" s="7">
        <v>31711</v>
      </c>
      <c r="H34" s="7">
        <v>120730</v>
      </c>
      <c r="I34" s="7">
        <v>10000</v>
      </c>
      <c r="J34" s="7">
        <v>2014</v>
      </c>
      <c r="K34" s="7">
        <v>10</v>
      </c>
      <c r="L34" s="7">
        <v>2018</v>
      </c>
      <c r="M34" s="7">
        <v>3</v>
      </c>
    </row>
    <row r="35" spans="1:13" ht="48">
      <c r="A35" s="18">
        <v>31</v>
      </c>
      <c r="B35" s="7" t="s">
        <v>1012</v>
      </c>
      <c r="C35" s="7" t="s">
        <v>1013</v>
      </c>
      <c r="D35" s="7" t="s">
        <v>1014</v>
      </c>
      <c r="E35" s="7" t="s">
        <v>510</v>
      </c>
      <c r="F35" s="7">
        <v>8000</v>
      </c>
      <c r="G35" s="7">
        <v>16059</v>
      </c>
      <c r="H35" s="16">
        <v>20253</v>
      </c>
      <c r="I35" s="16">
        <v>2800</v>
      </c>
      <c r="J35" s="16">
        <v>2016</v>
      </c>
      <c r="K35" s="16">
        <v>6</v>
      </c>
      <c r="L35" s="16">
        <v>2019</v>
      </c>
      <c r="M35" s="16">
        <v>5</v>
      </c>
    </row>
    <row r="36" spans="1:13" ht="72">
      <c r="A36" s="18">
        <v>32</v>
      </c>
      <c r="B36" s="7" t="s">
        <v>1012</v>
      </c>
      <c r="C36" s="7" t="s">
        <v>1015</v>
      </c>
      <c r="D36" s="7" t="s">
        <v>1016</v>
      </c>
      <c r="E36" s="7" t="s">
        <v>510</v>
      </c>
      <c r="F36" s="7">
        <v>29532</v>
      </c>
      <c r="G36" s="7">
        <v>0</v>
      </c>
      <c r="H36" s="7">
        <v>57983.38</v>
      </c>
      <c r="I36" s="7">
        <v>18251.2</v>
      </c>
      <c r="J36" s="7">
        <v>2016</v>
      </c>
      <c r="K36" s="7">
        <v>1</v>
      </c>
      <c r="L36" s="7">
        <v>2019</v>
      </c>
      <c r="M36" s="7">
        <v>12</v>
      </c>
    </row>
    <row r="37" spans="1:13" ht="84">
      <c r="A37" s="18">
        <v>33</v>
      </c>
      <c r="B37" s="7" t="s">
        <v>1012</v>
      </c>
      <c r="C37" s="7" t="s">
        <v>1019</v>
      </c>
      <c r="D37" s="7" t="s">
        <v>1020</v>
      </c>
      <c r="E37" s="7" t="s">
        <v>1021</v>
      </c>
      <c r="F37" s="7">
        <v>35386</v>
      </c>
      <c r="G37" s="7">
        <v>8600</v>
      </c>
      <c r="H37" s="7"/>
      <c r="I37" s="34">
        <v>1441.6504</v>
      </c>
      <c r="J37" s="7">
        <v>2016</v>
      </c>
      <c r="K37" s="7">
        <v>11</v>
      </c>
      <c r="L37" s="7">
        <v>2017</v>
      </c>
      <c r="M37" s="7">
        <v>6</v>
      </c>
    </row>
    <row r="38" spans="1:13" ht="84">
      <c r="A38" s="18">
        <v>34</v>
      </c>
      <c r="B38" s="7" t="s">
        <v>1050</v>
      </c>
      <c r="C38" s="7" t="s">
        <v>0</v>
      </c>
      <c r="D38" s="7" t="s">
        <v>1</v>
      </c>
      <c r="E38" s="7" t="s">
        <v>720</v>
      </c>
      <c r="F38" s="7">
        <v>12000</v>
      </c>
      <c r="G38" s="7">
        <v>0</v>
      </c>
      <c r="H38" s="7">
        <v>15500</v>
      </c>
      <c r="I38" s="7">
        <v>2000</v>
      </c>
      <c r="J38" s="7">
        <v>2015</v>
      </c>
      <c r="K38" s="7">
        <v>5</v>
      </c>
      <c r="L38" s="7">
        <v>2017</v>
      </c>
      <c r="M38" s="7">
        <v>6</v>
      </c>
    </row>
    <row r="39" spans="1:13" ht="48">
      <c r="A39" s="18">
        <v>35</v>
      </c>
      <c r="B39" s="7" t="s">
        <v>3</v>
      </c>
      <c r="C39" s="7" t="s">
        <v>11</v>
      </c>
      <c r="D39" s="7" t="s">
        <v>12</v>
      </c>
      <c r="E39" s="7" t="s">
        <v>720</v>
      </c>
      <c r="F39" s="7">
        <v>10000</v>
      </c>
      <c r="G39" s="7">
        <v>514</v>
      </c>
      <c r="H39" s="7">
        <v>13500</v>
      </c>
      <c r="I39" s="7">
        <v>7000</v>
      </c>
      <c r="J39" s="7">
        <v>2016</v>
      </c>
      <c r="K39" s="7">
        <v>12</v>
      </c>
      <c r="L39" s="7">
        <v>2017</v>
      </c>
      <c r="M39" s="7">
        <v>12</v>
      </c>
    </row>
    <row r="40" spans="1:13" ht="72">
      <c r="A40" s="18">
        <v>36</v>
      </c>
      <c r="B40" s="7" t="s">
        <v>14</v>
      </c>
      <c r="C40" s="7" t="s">
        <v>15</v>
      </c>
      <c r="D40" s="7" t="s">
        <v>16</v>
      </c>
      <c r="E40" s="7" t="s">
        <v>561</v>
      </c>
      <c r="F40" s="7">
        <v>8600</v>
      </c>
      <c r="G40" s="7">
        <v>940</v>
      </c>
      <c r="H40" s="7">
        <v>9242</v>
      </c>
      <c r="I40" s="7">
        <v>4590</v>
      </c>
      <c r="J40" s="7">
        <v>2015</v>
      </c>
      <c r="K40" s="7">
        <v>9</v>
      </c>
      <c r="L40" s="7">
        <v>2017</v>
      </c>
      <c r="M40" s="7">
        <v>7</v>
      </c>
    </row>
    <row r="41" spans="1:13" ht="36">
      <c r="A41" s="18">
        <v>37</v>
      </c>
      <c r="B41" s="7" t="s">
        <v>28</v>
      </c>
      <c r="C41" s="7" t="s">
        <v>29</v>
      </c>
      <c r="D41" s="7" t="s">
        <v>30</v>
      </c>
      <c r="E41" s="7" t="s">
        <v>31</v>
      </c>
      <c r="F41" s="7">
        <v>5995.18</v>
      </c>
      <c r="G41" s="7">
        <v>154</v>
      </c>
      <c r="H41" s="7"/>
      <c r="I41" s="7">
        <v>1995.18</v>
      </c>
      <c r="J41" s="7">
        <v>2016</v>
      </c>
      <c r="K41" s="7">
        <v>9</v>
      </c>
      <c r="L41" s="7">
        <v>2017</v>
      </c>
      <c r="M41" s="7">
        <v>6</v>
      </c>
    </row>
    <row r="42" spans="1:13" ht="72">
      <c r="A42" s="18">
        <v>38</v>
      </c>
      <c r="B42" s="7" t="s">
        <v>34</v>
      </c>
      <c r="C42" s="7" t="s">
        <v>35</v>
      </c>
      <c r="D42" s="7" t="s">
        <v>36</v>
      </c>
      <c r="E42" s="7" t="s">
        <v>561</v>
      </c>
      <c r="F42" s="7">
        <v>145500</v>
      </c>
      <c r="G42" s="7">
        <v>12538</v>
      </c>
      <c r="H42" s="7">
        <v>124960</v>
      </c>
      <c r="I42" s="7"/>
      <c r="J42" s="7">
        <v>2013</v>
      </c>
      <c r="K42" s="7">
        <v>10</v>
      </c>
      <c r="L42" s="7">
        <v>2017</v>
      </c>
      <c r="M42" s="7">
        <v>6</v>
      </c>
    </row>
    <row r="43" spans="1:13" ht="132">
      <c r="A43" s="18">
        <v>39</v>
      </c>
      <c r="B43" s="7" t="s">
        <v>44</v>
      </c>
      <c r="C43" s="7" t="s">
        <v>45</v>
      </c>
      <c r="D43" s="7" t="s">
        <v>46</v>
      </c>
      <c r="E43" s="7" t="s">
        <v>47</v>
      </c>
      <c r="F43" s="7">
        <v>45180</v>
      </c>
      <c r="G43" s="7">
        <v>1500</v>
      </c>
      <c r="H43" s="19">
        <v>33332.9</v>
      </c>
      <c r="I43" s="19"/>
      <c r="J43" s="7">
        <v>2017</v>
      </c>
      <c r="K43" s="19">
        <v>4</v>
      </c>
      <c r="L43" s="19">
        <v>2019</v>
      </c>
      <c r="M43" s="7">
        <v>12</v>
      </c>
    </row>
    <row r="44" spans="1:13" ht="84">
      <c r="A44" s="18">
        <v>40</v>
      </c>
      <c r="B44" s="7" t="s">
        <v>59</v>
      </c>
      <c r="C44" s="7" t="s">
        <v>60</v>
      </c>
      <c r="D44" s="7" t="s">
        <v>61</v>
      </c>
      <c r="E44" s="7" t="s">
        <v>62</v>
      </c>
      <c r="F44" s="7">
        <v>14700</v>
      </c>
      <c r="G44" s="7">
        <v>0</v>
      </c>
      <c r="H44" s="7">
        <v>47015.7</v>
      </c>
      <c r="I44" s="7">
        <v>1700</v>
      </c>
      <c r="J44" s="7">
        <v>2015</v>
      </c>
      <c r="K44" s="7">
        <v>12</v>
      </c>
      <c r="L44" s="7">
        <v>2017</v>
      </c>
      <c r="M44" s="7">
        <v>12</v>
      </c>
    </row>
    <row r="45" spans="1:13" ht="84">
      <c r="A45" s="18">
        <v>41</v>
      </c>
      <c r="B45" s="7" t="s">
        <v>65</v>
      </c>
      <c r="C45" s="7" t="s">
        <v>66</v>
      </c>
      <c r="D45" s="7" t="s">
        <v>67</v>
      </c>
      <c r="E45" s="7" t="s">
        <v>68</v>
      </c>
      <c r="F45" s="7">
        <v>37725</v>
      </c>
      <c r="G45" s="7">
        <v>5115</v>
      </c>
      <c r="H45" s="7">
        <v>51067</v>
      </c>
      <c r="I45" s="7">
        <v>20000</v>
      </c>
      <c r="J45" s="7">
        <v>2015</v>
      </c>
      <c r="K45" s="7">
        <v>6</v>
      </c>
      <c r="L45" s="7">
        <v>2020</v>
      </c>
      <c r="M45" s="7">
        <v>5</v>
      </c>
    </row>
    <row r="46" spans="1:13" ht="36">
      <c r="A46" s="18">
        <v>42</v>
      </c>
      <c r="B46" s="7" t="s">
        <v>71</v>
      </c>
      <c r="C46" s="7" t="s">
        <v>72</v>
      </c>
      <c r="D46" s="7" t="s">
        <v>73</v>
      </c>
      <c r="E46" s="7" t="s">
        <v>74</v>
      </c>
      <c r="F46" s="7">
        <v>10000</v>
      </c>
      <c r="G46" s="7">
        <v>0</v>
      </c>
      <c r="H46" s="7">
        <v>5000</v>
      </c>
      <c r="I46" s="7">
        <v>2000</v>
      </c>
      <c r="J46" s="7">
        <v>2016</v>
      </c>
      <c r="K46" s="7">
        <v>6</v>
      </c>
      <c r="L46" s="7">
        <v>2019</v>
      </c>
      <c r="M46" s="7">
        <v>12</v>
      </c>
    </row>
    <row r="47" spans="1:13" ht="84">
      <c r="A47" s="18">
        <v>43</v>
      </c>
      <c r="B47" s="7" t="s">
        <v>79</v>
      </c>
      <c r="C47" s="7" t="s">
        <v>88</v>
      </c>
      <c r="D47" s="7" t="s">
        <v>89</v>
      </c>
      <c r="E47" s="7" t="s">
        <v>561</v>
      </c>
      <c r="F47" s="7">
        <v>16803.2</v>
      </c>
      <c r="G47" s="7">
        <v>12119</v>
      </c>
      <c r="H47" s="7">
        <v>25519.56</v>
      </c>
      <c r="I47" s="7">
        <v>6000</v>
      </c>
      <c r="J47" s="7">
        <v>2016</v>
      </c>
      <c r="K47" s="16">
        <v>10</v>
      </c>
      <c r="L47" s="7">
        <v>2018</v>
      </c>
      <c r="M47" s="7">
        <v>10</v>
      </c>
    </row>
    <row r="48" spans="1:13" ht="60">
      <c r="A48" s="18">
        <v>44</v>
      </c>
      <c r="B48" s="29" t="s">
        <v>79</v>
      </c>
      <c r="C48" s="29" t="s">
        <v>91</v>
      </c>
      <c r="D48" s="7" t="s">
        <v>92</v>
      </c>
      <c r="E48" s="7" t="s">
        <v>93</v>
      </c>
      <c r="F48" s="7">
        <v>13740</v>
      </c>
      <c r="G48" s="7">
        <v>2980</v>
      </c>
      <c r="H48" s="7">
        <v>0</v>
      </c>
      <c r="I48" s="7">
        <v>500</v>
      </c>
      <c r="J48" s="19">
        <v>2015</v>
      </c>
      <c r="K48" s="7">
        <v>4</v>
      </c>
      <c r="L48" s="7">
        <v>2017</v>
      </c>
      <c r="M48" s="7">
        <v>4</v>
      </c>
    </row>
    <row r="49" spans="1:13" ht="72">
      <c r="A49" s="18">
        <v>45</v>
      </c>
      <c r="B49" s="7" t="s">
        <v>94</v>
      </c>
      <c r="C49" s="7" t="s">
        <v>95</v>
      </c>
      <c r="D49" s="7" t="s">
        <v>96</v>
      </c>
      <c r="E49" s="7" t="s">
        <v>495</v>
      </c>
      <c r="F49" s="7">
        <v>120000</v>
      </c>
      <c r="G49" s="7">
        <v>384</v>
      </c>
      <c r="H49" s="7">
        <v>193159.37</v>
      </c>
      <c r="I49" s="7">
        <v>20000</v>
      </c>
      <c r="J49" s="7">
        <v>2015</v>
      </c>
      <c r="K49" s="7">
        <v>11</v>
      </c>
      <c r="L49" s="7">
        <v>2020</v>
      </c>
      <c r="M49" s="7">
        <v>11</v>
      </c>
    </row>
    <row r="50" spans="1:13" ht="60">
      <c r="A50" s="18">
        <v>46</v>
      </c>
      <c r="B50" s="7" t="s">
        <v>97</v>
      </c>
      <c r="C50" s="7" t="s">
        <v>98</v>
      </c>
      <c r="D50" s="7" t="s">
        <v>99</v>
      </c>
      <c r="E50" s="7" t="s">
        <v>561</v>
      </c>
      <c r="F50" s="7">
        <v>242000</v>
      </c>
      <c r="G50" s="7">
        <v>1993</v>
      </c>
      <c r="H50" s="7">
        <v>300000</v>
      </c>
      <c r="I50" s="7">
        <v>100000</v>
      </c>
      <c r="J50" s="7">
        <v>2017</v>
      </c>
      <c r="K50" s="7">
        <v>4</v>
      </c>
      <c r="L50" s="7">
        <v>2017</v>
      </c>
      <c r="M50" s="7">
        <v>12</v>
      </c>
    </row>
    <row r="51" spans="1:13" ht="84">
      <c r="A51" s="18">
        <v>47</v>
      </c>
      <c r="B51" s="7" t="s">
        <v>100</v>
      </c>
      <c r="C51" s="7" t="s">
        <v>101</v>
      </c>
      <c r="D51" s="7" t="s">
        <v>102</v>
      </c>
      <c r="E51" s="7" t="s">
        <v>522</v>
      </c>
      <c r="F51" s="7">
        <v>39100</v>
      </c>
      <c r="G51" s="7">
        <v>392</v>
      </c>
      <c r="H51" s="7">
        <v>9498.9</v>
      </c>
      <c r="I51" s="7">
        <v>14600</v>
      </c>
      <c r="J51" s="7">
        <v>2016</v>
      </c>
      <c r="K51" s="7">
        <v>9</v>
      </c>
      <c r="L51" s="7">
        <v>2017</v>
      </c>
      <c r="M51" s="7">
        <v>3</v>
      </c>
    </row>
    <row r="52" spans="1:13" ht="36">
      <c r="A52" s="18">
        <v>48</v>
      </c>
      <c r="B52" s="7" t="s">
        <v>104</v>
      </c>
      <c r="C52" s="7" t="s">
        <v>105</v>
      </c>
      <c r="D52" s="7" t="s">
        <v>106</v>
      </c>
      <c r="E52" s="7" t="s">
        <v>107</v>
      </c>
      <c r="F52" s="7">
        <v>50000</v>
      </c>
      <c r="G52" s="7">
        <v>14114</v>
      </c>
      <c r="H52" s="7">
        <v>31845</v>
      </c>
      <c r="I52" s="7">
        <v>25000</v>
      </c>
      <c r="J52" s="7">
        <v>2016</v>
      </c>
      <c r="K52" s="7">
        <v>9</v>
      </c>
      <c r="L52" s="7">
        <v>2018</v>
      </c>
      <c r="M52" s="7">
        <v>5</v>
      </c>
    </row>
    <row r="53" spans="1:13" ht="36">
      <c r="A53" s="18">
        <v>49</v>
      </c>
      <c r="B53" s="7" t="s">
        <v>109</v>
      </c>
      <c r="C53" s="7" t="s">
        <v>110</v>
      </c>
      <c r="D53" s="7" t="s">
        <v>111</v>
      </c>
      <c r="E53" s="7" t="s">
        <v>720</v>
      </c>
      <c r="F53" s="7">
        <v>80000</v>
      </c>
      <c r="G53" s="7">
        <v>0</v>
      </c>
      <c r="H53" s="7">
        <v>60000</v>
      </c>
      <c r="I53" s="7">
        <v>40000</v>
      </c>
      <c r="J53" s="7">
        <v>2016</v>
      </c>
      <c r="K53" s="7">
        <v>7</v>
      </c>
      <c r="L53" s="7">
        <v>2018</v>
      </c>
      <c r="M53" s="7">
        <v>12</v>
      </c>
    </row>
    <row r="54" spans="1:13" ht="48">
      <c r="A54" s="18">
        <v>50</v>
      </c>
      <c r="B54" s="7" t="s">
        <v>113</v>
      </c>
      <c r="C54" s="7" t="s">
        <v>114</v>
      </c>
      <c r="D54" s="7" t="s">
        <v>115</v>
      </c>
      <c r="E54" s="7"/>
      <c r="F54" s="7">
        <v>75015</v>
      </c>
      <c r="G54" s="7">
        <v>3583</v>
      </c>
      <c r="H54" s="7">
        <v>29560</v>
      </c>
      <c r="I54" s="7">
        <v>30000</v>
      </c>
      <c r="J54" s="7">
        <v>2016</v>
      </c>
      <c r="K54" s="7">
        <v>5</v>
      </c>
      <c r="L54" s="7">
        <v>2018</v>
      </c>
      <c r="M54" s="7">
        <v>6</v>
      </c>
    </row>
    <row r="55" spans="1:13" ht="36">
      <c r="A55" s="18">
        <v>51</v>
      </c>
      <c r="B55" s="7" t="s">
        <v>113</v>
      </c>
      <c r="C55" s="7" t="s">
        <v>116</v>
      </c>
      <c r="D55" s="7" t="s">
        <v>117</v>
      </c>
      <c r="E55" s="7"/>
      <c r="F55" s="7">
        <v>55367</v>
      </c>
      <c r="G55" s="7">
        <v>207</v>
      </c>
      <c r="H55" s="7">
        <v>28669.7</v>
      </c>
      <c r="I55" s="7">
        <v>20000</v>
      </c>
      <c r="J55" s="7">
        <v>2016</v>
      </c>
      <c r="K55" s="7">
        <v>5</v>
      </c>
      <c r="L55" s="7">
        <v>2018</v>
      </c>
      <c r="M55" s="7">
        <v>6</v>
      </c>
    </row>
    <row r="56" spans="1:13" ht="96">
      <c r="A56" s="18">
        <v>52</v>
      </c>
      <c r="B56" s="7" t="s">
        <v>118</v>
      </c>
      <c r="C56" s="7" t="s">
        <v>119</v>
      </c>
      <c r="D56" s="7" t="s">
        <v>120</v>
      </c>
      <c r="E56" s="7" t="s">
        <v>121</v>
      </c>
      <c r="F56" s="7">
        <v>8869</v>
      </c>
      <c r="G56" s="7">
        <v>1993</v>
      </c>
      <c r="H56" s="7">
        <v>3169.85</v>
      </c>
      <c r="I56" s="7">
        <v>1936</v>
      </c>
      <c r="J56" s="7">
        <v>2016</v>
      </c>
      <c r="K56" s="7">
        <v>11</v>
      </c>
      <c r="L56" s="7">
        <v>2017</v>
      </c>
      <c r="M56" s="7" t="s">
        <v>511</v>
      </c>
    </row>
  </sheetData>
  <mergeCells count="13">
    <mergeCell ref="A4:C4"/>
    <mergeCell ref="A2:A3"/>
    <mergeCell ref="B2:B3"/>
    <mergeCell ref="C2:C3"/>
    <mergeCell ref="A1:M1"/>
    <mergeCell ref="F2:H2"/>
    <mergeCell ref="I2:I3"/>
    <mergeCell ref="E2:E3"/>
    <mergeCell ref="J2:J3"/>
    <mergeCell ref="K2:K3"/>
    <mergeCell ref="L2:L3"/>
    <mergeCell ref="M2:M3"/>
    <mergeCell ref="D2:D3"/>
  </mergeCells>
  <phoneticPr fontId="12" type="noConversion"/>
  <conditionalFormatting sqref="E53">
    <cfRule type="duplicateValues" dxfId="16" priority="1" stopIfTrue="1"/>
  </conditionalFormatting>
  <conditionalFormatting sqref="E54">
    <cfRule type="duplicateValues" dxfId="15" priority="2" stopIfTrue="1"/>
  </conditionalFormatting>
  <conditionalFormatting sqref="C32:C56">
    <cfRule type="duplicateValues" dxfId="14" priority="43" stopIfTrue="1"/>
  </conditionalFormatting>
  <printOptions horizontalCentered="1"/>
  <pageMargins left="0.31388888888888899" right="0.31388888888888899" top="0.35416666666666702" bottom="0.35416666666666702" header="0.31388888888888899" footer="0.31388888888888899"/>
  <pageSetup paperSize="9" scale="8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7</vt:i4>
      </vt:variant>
    </vt:vector>
  </HeadingPairs>
  <TitlesOfParts>
    <vt:vector size="19" baseType="lpstr">
      <vt:lpstr>总表</vt:lpstr>
      <vt:lpstr>汇总</vt:lpstr>
      <vt:lpstr>计划新开</vt:lpstr>
      <vt:lpstr>结转在建</vt:lpstr>
      <vt:lpstr>计划竣工</vt:lpstr>
      <vt:lpstr>储备项目</vt:lpstr>
      <vt:lpstr>Sheet5</vt:lpstr>
      <vt:lpstr>Sheet1</vt:lpstr>
      <vt:lpstr>Sheet2</vt:lpstr>
      <vt:lpstr>Sheet3</vt:lpstr>
      <vt:lpstr>Sheet4</vt:lpstr>
      <vt:lpstr>Sheet6</vt:lpstr>
      <vt:lpstr>计划竣工!Print_Area</vt:lpstr>
      <vt:lpstr>结转在建!Print_Area</vt:lpstr>
      <vt:lpstr>Sheet2!Print_Titles</vt:lpstr>
      <vt:lpstr>储备项目!Print_Titles</vt:lpstr>
      <vt:lpstr>计划竣工!Print_Titles</vt:lpstr>
      <vt:lpstr>计划新开!Print_Titles</vt:lpstr>
      <vt:lpstr>结转在建!Print_Titles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tibi</cp:lastModifiedBy>
  <cp:lastPrinted>2019-01-05T00:52:03Z</cp:lastPrinted>
  <dcterms:created xsi:type="dcterms:W3CDTF">2006-09-16T00:00:00Z</dcterms:created>
  <dcterms:modified xsi:type="dcterms:W3CDTF">2019-01-29T06:21:52Z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2052-10.1.0.7670</vt:lpwstr>
  </property>
  <property fmtid="{D5CDD505-2E9C-101B-9397-08002B2CF9AE}" pid="3" name="KSOReadingLayout">
    <vt:bool>true</vt:bool>
  </property>
</Properties>
</file>